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pahc-my.sharepoint.com/personal/paul_smith_pahc_com/Documents/Documents/Dairies/T&amp;T Dairy/OG Loyalty/July'24-Dec'24/"/>
    </mc:Choice>
  </mc:AlternateContent>
  <xr:revisionPtr revIDLastSave="2" documentId="8_{AFB627BB-0681-4FAB-B2CB-36967AB26A6C}" xr6:coauthVersionLast="47" xr6:coauthVersionMax="47" xr10:uidLastSave="{C164D6B3-9375-4C5E-B7F6-705C332C46EC}"/>
  <bookViews>
    <workbookView xWindow="-110" yWindow="-110" windowWidth="19420" windowHeight="10420" firstSheet="1" activeTab="1" xr2:uid="{37888F2E-E44A-411D-8A68-417818C6DE0B}"/>
  </bookViews>
  <sheets>
    <sheet name="Options" sheetId="32" state="hidden" r:id="rId1"/>
    <sheet name="Animate" sheetId="137" r:id="rId2"/>
    <sheet name="Sheet1" sheetId="138" state="veryHidden" r:id="rId3"/>
    <sheet name="Sheet2" sheetId="139" state="veryHidden" r:id="rId4"/>
    <sheet name="Sheet3" sheetId="140" state="veryHidden" r:id="rId5"/>
    <sheet name="Sheet4" sheetId="141" state="veryHidden" r:id="rId6"/>
    <sheet name="Sheet5" sheetId="142" state="veryHidden" r:id="rId7"/>
    <sheet name="Sheet6" sheetId="143" state="veryHidden" r:id="rId8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137" l="1"/>
  <c r="D6" i="32"/>
  <c r="D8" i="137"/>
  <c r="D9" i="137"/>
  <c r="D10" i="137"/>
  <c r="D11" i="137"/>
  <c r="F5" i="137" s="1"/>
  <c r="D12" i="137"/>
  <c r="F16" i="137"/>
  <c r="G16" i="137"/>
  <c r="H16" i="137"/>
  <c r="Q16" i="137"/>
  <c r="R16" i="137"/>
  <c r="S16" i="137"/>
  <c r="K17" i="137"/>
  <c r="L17" i="137"/>
  <c r="L18" i="137" s="1"/>
  <c r="O18" i="137" s="1"/>
  <c r="K18" i="137"/>
  <c r="M18" i="137"/>
  <c r="N18" i="137"/>
  <c r="F20" i="137"/>
  <c r="G20" i="137"/>
  <c r="H20" i="137"/>
  <c r="K21" i="137" s="1"/>
  <c r="K22" i="137" s="1"/>
  <c r="Q20" i="137"/>
  <c r="R20" i="137"/>
  <c r="S20" i="137"/>
  <c r="L21" i="137"/>
  <c r="L22" i="137"/>
  <c r="O22" i="137" s="1"/>
  <c r="M22" i="137"/>
  <c r="N22" i="137"/>
  <c r="F24" i="137"/>
  <c r="G24" i="137"/>
  <c r="H24" i="137"/>
  <c r="Q24" i="137"/>
  <c r="R24" i="137"/>
  <c r="S24" i="137"/>
  <c r="K25" i="137"/>
  <c r="K26" i="137" s="1"/>
  <c r="L25" i="137"/>
  <c r="L26" i="137" s="1"/>
  <c r="O26" i="137" s="1"/>
  <c r="M26" i="137"/>
  <c r="N26" i="137"/>
  <c r="F28" i="137"/>
  <c r="G28" i="137"/>
  <c r="H28" i="137"/>
  <c r="Q28" i="137"/>
  <c r="R28" i="137"/>
  <c r="S28" i="137"/>
  <c r="K29" i="137"/>
  <c r="L29" i="137"/>
  <c r="K30" i="137"/>
  <c r="L30" i="137"/>
  <c r="O30" i="137" s="1"/>
  <c r="M30" i="137"/>
  <c r="N30" i="137"/>
  <c r="F32" i="137"/>
  <c r="G32" i="137"/>
  <c r="H32" i="137"/>
  <c r="K33" i="137" s="1"/>
  <c r="K34" i="137" s="1"/>
  <c r="Q32" i="137"/>
  <c r="R32" i="137"/>
  <c r="S32" i="137"/>
  <c r="L33" i="137"/>
  <c r="L34" i="137"/>
  <c r="O34" i="137" s="1"/>
  <c r="M34" i="137"/>
  <c r="N34" i="137"/>
  <c r="F36" i="137"/>
  <c r="G36" i="137"/>
  <c r="H36" i="137"/>
  <c r="Q36" i="137"/>
  <c r="R36" i="137"/>
  <c r="S36" i="137"/>
  <c r="K37" i="137"/>
  <c r="K38" i="137" s="1"/>
  <c r="L37" i="137"/>
  <c r="L38" i="137" s="1"/>
  <c r="O38" i="137" s="1"/>
  <c r="M38" i="137"/>
  <c r="N38" i="137"/>
  <c r="F40" i="137"/>
  <c r="G40" i="137"/>
  <c r="H40" i="137"/>
  <c r="K41" i="137" s="1"/>
  <c r="K42" i="137" s="1"/>
  <c r="Q40" i="137"/>
  <c r="R40" i="137"/>
  <c r="S40" i="137"/>
  <c r="L41" i="137"/>
  <c r="L42" i="137"/>
  <c r="O42" i="137" s="1"/>
  <c r="M42" i="137"/>
  <c r="N42" i="137"/>
  <c r="F44" i="137"/>
  <c r="G44" i="137"/>
  <c r="H44" i="137"/>
  <c r="K45" i="137" s="1"/>
  <c r="K46" i="137" s="1"/>
  <c r="Q44" i="137"/>
  <c r="R44" i="137"/>
  <c r="S44" i="137"/>
  <c r="L45" i="137"/>
  <c r="L46" i="137"/>
  <c r="M46" i="137"/>
  <c r="N46" i="137"/>
  <c r="O46" i="137"/>
  <c r="F48" i="137"/>
  <c r="G48" i="137"/>
  <c r="H48" i="137"/>
  <c r="Q48" i="137"/>
  <c r="R48" i="137"/>
  <c r="S48" i="137"/>
  <c r="K49" i="137"/>
  <c r="K50" i="137" s="1"/>
  <c r="L49" i="137"/>
  <c r="L50" i="137" s="1"/>
  <c r="O50" i="137" s="1"/>
  <c r="M50" i="137"/>
  <c r="N50" i="137"/>
  <c r="F52" i="137"/>
  <c r="G52" i="137"/>
  <c r="H52" i="137"/>
  <c r="K53" i="137" s="1"/>
  <c r="K54" i="137" s="1"/>
  <c r="Q52" i="137"/>
  <c r="R52" i="137"/>
  <c r="S52" i="137"/>
  <c r="L53" i="137"/>
  <c r="L54" i="137"/>
  <c r="O54" i="137" s="1"/>
  <c r="M54" i="137"/>
  <c r="N54" i="137"/>
  <c r="F56" i="137"/>
  <c r="G56" i="137"/>
  <c r="H56" i="137"/>
  <c r="Q56" i="137"/>
  <c r="R56" i="137"/>
  <c r="S56" i="137"/>
  <c r="K57" i="137"/>
  <c r="K58" i="137" s="1"/>
  <c r="L57" i="137"/>
  <c r="L58" i="137" s="1"/>
  <c r="O58" i="137" s="1"/>
  <c r="M58" i="137"/>
  <c r="N58" i="137"/>
  <c r="F60" i="137"/>
  <c r="G60" i="137"/>
  <c r="H60" i="137"/>
  <c r="Q60" i="137"/>
  <c r="R60" i="137"/>
  <c r="S60" i="137"/>
  <c r="K61" i="137"/>
  <c r="L61" i="137"/>
  <c r="L62" i="137" s="1"/>
  <c r="O62" i="137" s="1"/>
  <c r="K62" i="137"/>
  <c r="M62" i="137"/>
  <c r="N62" i="137"/>
  <c r="F64" i="137"/>
  <c r="G64" i="137"/>
  <c r="H64" i="137"/>
  <c r="K65" i="137" s="1"/>
  <c r="K66" i="137" s="1"/>
  <c r="Q64" i="137"/>
  <c r="R64" i="137"/>
  <c r="S64" i="137"/>
  <c r="L65" i="137"/>
  <c r="L66" i="137"/>
  <c r="M66" i="137"/>
  <c r="N66" i="137"/>
  <c r="O66" i="137"/>
  <c r="F68" i="137"/>
  <c r="G68" i="137"/>
  <c r="H68" i="137"/>
  <c r="Q68" i="137"/>
  <c r="R68" i="137"/>
  <c r="S68" i="137"/>
  <c r="K69" i="137"/>
  <c r="K70" i="137" s="1"/>
  <c r="L69" i="137"/>
  <c r="L70" i="137" s="1"/>
  <c r="O70" i="137" s="1"/>
  <c r="M70" i="137"/>
  <c r="N70" i="137"/>
  <c r="F72" i="137"/>
  <c r="G72" i="137"/>
  <c r="H72" i="137"/>
  <c r="K73" i="137" s="1"/>
  <c r="K74" i="137" s="1"/>
  <c r="Q72" i="137"/>
  <c r="R72" i="137"/>
  <c r="S72" i="137"/>
  <c r="L73" i="137"/>
  <c r="L74" i="137"/>
  <c r="O74" i="137" s="1"/>
  <c r="M74" i="137"/>
  <c r="N74" i="137"/>
  <c r="F76" i="137"/>
  <c r="G76" i="137"/>
  <c r="H76" i="137"/>
  <c r="K77" i="137" s="1"/>
  <c r="K78" i="137" s="1"/>
  <c r="Q76" i="137"/>
  <c r="R76" i="137"/>
  <c r="S76" i="137"/>
  <c r="L77" i="137"/>
  <c r="L78" i="137" s="1"/>
  <c r="O78" i="137" s="1"/>
  <c r="M78" i="137"/>
  <c r="N78" i="137"/>
  <c r="F80" i="137"/>
  <c r="G80" i="137"/>
  <c r="H80" i="137"/>
  <c r="Q80" i="137"/>
  <c r="R80" i="137"/>
  <c r="S80" i="137"/>
  <c r="K81" i="137"/>
  <c r="L81" i="137"/>
  <c r="L82" i="137" s="1"/>
  <c r="O82" i="137" s="1"/>
  <c r="K82" i="137"/>
  <c r="M82" i="137"/>
  <c r="N82" i="137"/>
  <c r="F84" i="137"/>
  <c r="G84" i="137"/>
  <c r="H84" i="137"/>
  <c r="K85" i="137" s="1"/>
  <c r="K86" i="137" s="1"/>
  <c r="Q84" i="137"/>
  <c r="R84" i="137"/>
  <c r="S84" i="137"/>
  <c r="L85" i="137"/>
  <c r="L86" i="137"/>
  <c r="O86" i="137" s="1"/>
  <c r="M86" i="137"/>
  <c r="N86" i="137"/>
  <c r="F88" i="137"/>
  <c r="G88" i="137"/>
  <c r="H88" i="137"/>
  <c r="Q88" i="137"/>
  <c r="R88" i="137"/>
  <c r="S88" i="137"/>
  <c r="K89" i="137"/>
  <c r="K90" i="137" s="1"/>
  <c r="L89" i="137"/>
  <c r="L90" i="137"/>
  <c r="M90" i="137"/>
  <c r="N90" i="137"/>
  <c r="O90" i="137"/>
  <c r="F92" i="137"/>
  <c r="G92" i="137"/>
  <c r="H92" i="137"/>
  <c r="Q92" i="137"/>
  <c r="R92" i="137"/>
  <c r="S92" i="137"/>
  <c r="K93" i="137"/>
  <c r="L93" i="137"/>
  <c r="K94" i="137"/>
  <c r="L94" i="137"/>
  <c r="O94" i="137" s="1"/>
  <c r="M94" i="137"/>
  <c r="N94" i="137"/>
  <c r="F96" i="137"/>
  <c r="G96" i="137"/>
  <c r="H96" i="137"/>
  <c r="K97" i="137" s="1"/>
  <c r="K98" i="137" s="1"/>
  <c r="Q96" i="137"/>
  <c r="R96" i="137"/>
  <c r="S96" i="137"/>
  <c r="L97" i="137"/>
  <c r="L98" i="137" s="1"/>
  <c r="O98" i="137" s="1"/>
  <c r="M98" i="137"/>
  <c r="N98" i="137"/>
  <c r="F100" i="137"/>
  <c r="G100" i="137"/>
  <c r="H100" i="137"/>
  <c r="Q100" i="137"/>
  <c r="R100" i="137"/>
  <c r="S100" i="137"/>
  <c r="K101" i="137"/>
  <c r="K102" i="137" s="1"/>
  <c r="L101" i="137"/>
  <c r="L102" i="137" s="1"/>
  <c r="O102" i="137" s="1"/>
  <c r="M102" i="137"/>
  <c r="N102" i="137"/>
  <c r="F104" i="137"/>
  <c r="G104" i="137"/>
  <c r="H104" i="137"/>
  <c r="K105" i="137" s="1"/>
  <c r="K106" i="137" s="1"/>
  <c r="Q104" i="137"/>
  <c r="R104" i="137"/>
  <c r="S104" i="137"/>
  <c r="L105" i="137"/>
  <c r="L106" i="137"/>
  <c r="O106" i="137" s="1"/>
  <c r="M106" i="137"/>
  <c r="N106" i="137"/>
  <c r="F108" i="137"/>
  <c r="G108" i="137"/>
  <c r="H108" i="137"/>
  <c r="K109" i="137" s="1"/>
  <c r="K110" i="137" s="1"/>
  <c r="Q108" i="137"/>
  <c r="R108" i="137"/>
  <c r="S108" i="137"/>
  <c r="L109" i="137"/>
  <c r="L110" i="137" s="1"/>
  <c r="O110" i="137" s="1"/>
  <c r="M110" i="137"/>
  <c r="N110" i="137"/>
  <c r="G5" i="137"/>
  <c r="D7" i="137"/>
  <c r="L2" i="137" s="1"/>
  <c r="D6" i="137"/>
  <c r="D14" i="32"/>
  <c r="D13" i="137" s="1"/>
  <c r="G3" i="137" l="1"/>
  <c r="J112" i="137" l="1"/>
  <c r="J114" i="137" s="1"/>
  <c r="P112" i="137" l="1"/>
  <c r="P114" i="137" s="1"/>
</calcChain>
</file>

<file path=xl/sharedStrings.xml><?xml version="1.0" encoding="utf-8"?>
<sst xmlns="http://schemas.openxmlformats.org/spreadsheetml/2006/main" count="1049" uniqueCount="445">
  <si>
    <t>Start Date</t>
  </si>
  <si>
    <t>End Date</t>
  </si>
  <si>
    <t>Date Range</t>
  </si>
  <si>
    <t>Company</t>
  </si>
  <si>
    <t>PMNS</t>
  </si>
  <si>
    <t>Warehouse</t>
  </si>
  <si>
    <t>Item ID</t>
  </si>
  <si>
    <t>fit</t>
  </si>
  <si>
    <t>hide</t>
  </si>
  <si>
    <t>Grand Total</t>
  </si>
  <si>
    <t>NP|MP|RP</t>
  </si>
  <si>
    <t>1500|1502|1503|1504|1506|1508|1510|1511|1514|1517</t>
  </si>
  <si>
    <t>Carriers</t>
  </si>
  <si>
    <t>NP|RP|MP</t>
  </si>
  <si>
    <t>Dry Bulk</t>
  </si>
  <si>
    <t>FP</t>
  </si>
  <si>
    <t>1541|1561|1562|1563|1566</t>
  </si>
  <si>
    <t>FP|MP|NP|RP</t>
  </si>
  <si>
    <t>Hide</t>
  </si>
  <si>
    <t>Hide+?</t>
  </si>
  <si>
    <t>Look @</t>
  </si>
  <si>
    <t>Tons</t>
  </si>
  <si>
    <t>Pounds</t>
  </si>
  <si>
    <t>Divisor</t>
  </si>
  <si>
    <t>Date</t>
  </si>
  <si>
    <t>Name</t>
  </si>
  <si>
    <t>Ended</t>
  </si>
  <si>
    <t xml:space="preserve">Item </t>
  </si>
  <si>
    <t>Id</t>
  </si>
  <si>
    <t>RAF</t>
  </si>
  <si>
    <t>HideSheet</t>
  </si>
  <si>
    <t>Item</t>
  </si>
  <si>
    <t>Lbs</t>
  </si>
  <si>
    <t>Used</t>
  </si>
  <si>
    <t>Number</t>
  </si>
  <si>
    <t>Ingred</t>
  </si>
  <si>
    <t>PDS Premix</t>
  </si>
  <si>
    <t>Ingred ID</t>
  </si>
  <si>
    <t>285702,287602,295401,303501</t>
  </si>
  <si>
    <t>Subtotal</t>
  </si>
  <si>
    <t>Rate</t>
  </si>
  <si>
    <t>Per ton</t>
  </si>
  <si>
    <t>Prod Orders</t>
  </si>
  <si>
    <t>Sales</t>
  </si>
  <si>
    <t>Acct #</t>
  </si>
  <si>
    <t>2nd</t>
  </si>
  <si>
    <t>Prod</t>
  </si>
  <si>
    <t>Van Vliet Nutritek Monthly Usage</t>
  </si>
  <si>
    <t>�</t>
  </si>
  <si>
    <t>45474</t>
  </si>
  <si>
    <t>45657</t>
  </si>
  <si>
    <t>=NP("datefilter", D4,D5)</t>
  </si>
  <si>
    <t>122302</t>
  </si>
  <si>
    <t>1905</t>
  </si>
  <si>
    <t>=IF(D11="Tons",2000,1)</t>
  </si>
  <si>
    <t>1</t>
  </si>
  <si>
    <t>Auto+Hide+Values+Formulas=Sheet1,Sheet2+FormulasOnly</t>
  </si>
  <si>
    <t>=D7</t>
  </si>
  <si>
    <t>=D8</t>
  </si>
  <si>
    <t>=D11</t>
  </si>
  <si>
    <t>=Options!D4</t>
  </si>
  <si>
    <t>=Options!D5</t>
  </si>
  <si>
    <t>=NP("datefilter", D6,D7)</t>
  </si>
  <si>
    <t>=Options!D7</t>
  </si>
  <si>
    <t>=Options!D8</t>
  </si>
  <si>
    <t>=Options!D9</t>
  </si>
  <si>
    <t>=Options!D10</t>
  </si>
  <si>
    <t>=Options!D14</t>
  </si>
  <si>
    <t>=NL("Rows=4","Production","ITEMID","FINISHEDDATE",$D$8,"ITEMID",$D$11)</t>
  </si>
  <si>
    <t>=NL("First","Item","Name","Item ID","@@"&amp;F16)</t>
  </si>
  <si>
    <t>=NL("Rows=4","Production","Production ID","ITEMID",F16,"FINISHEDDATE",$D$8)</t>
  </si>
  <si>
    <t>=NL("Rows","Production","FINISHEDDATE","Production ID",$H16)</t>
  </si>
  <si>
    <t>=NL("Sum","Inventory Transactions","Inbound Quantity","Production ID",$H16)/$D$13</t>
  </si>
  <si>
    <t>=NL("Rows","Production","Sales Order Number","Production ID",H16)</t>
  </si>
  <si>
    <t>=NL("rows","Sales Order Transactions","Customer Account","Sales Order No",Q16)</t>
  </si>
  <si>
    <t>=NL("First","Customer","Name","No",R16)</t>
  </si>
  <si>
    <t>=H16</t>
  </si>
  <si>
    <t>=J16</t>
  </si>
  <si>
    <t>=K17</t>
  </si>
  <si>
    <t>=L17</t>
  </si>
  <si>
    <t>=NL("Rows","Inventory Transactions","Item ID","Production ID",$K18,"Item ID",$D$12)</t>
  </si>
  <si>
    <t>=NL("First","Item","Name","Item ID","@@"&amp;M18)</t>
  </si>
  <si>
    <t>=P18/(ROUND(L18,0))</t>
  </si>
  <si>
    <t>=NL("Sum","Inventory Transactions","Outbound Quantity","Production ID",$K18,"Item ID",M18)</t>
  </si>
  <si>
    <t>=SUBTOTAL(9, J16:J19)</t>
  </si>
  <si>
    <t>=SUBTOTAL(9, P18:P19)</t>
  </si>
  <si>
    <t>=SUBTOTAL(9, J16:J21)</t>
  </si>
  <si>
    <t>=SUBTOTAL(9, P18:P21)</t>
  </si>
  <si>
    <t>=#REF!*2</t>
  </si>
  <si>
    <t>Auto+hide+values+Formulas=Sheet3,Sheet4+FormulasOnly</t>
  </si>
  <si>
    <t>=NL("First","Item","Name","Item ID","@@"&amp;F5)</t>
  </si>
  <si>
    <t>Auto</t>
  </si>
  <si>
    <t>hide+Auto</t>
  </si>
  <si>
    <t>Auto+Hide+Values+Formulas=Sheet5,Sheet1,Sheet2</t>
  </si>
  <si>
    <t>Auto+Hide+Values+Formulas=Sheet5,Sheet1,Sheet2+FormulasOnly</t>
  </si>
  <si>
    <t>Auto+hide+values+Formulas=Sheet6,Sheet3,Sheet4</t>
  </si>
  <si>
    <t>=NL("First","Item","Name","Item ID","@@"&amp;F20)</t>
  </si>
  <si>
    <t>="PR103641"</t>
  </si>
  <si>
    <t>=NL("Rows","Production","FINISHEDDATE","Production ID",$H20)</t>
  </si>
  <si>
    <t>=NL("Sum","Inventory Transactions","Inbound Quantity","Production ID",$H20)/$D$13</t>
  </si>
  <si>
    <t>=NL("Rows","Production","Sales Order Number","Production ID",H20)</t>
  </si>
  <si>
    <t>=NL("rows","Sales Order Transactions","Customer Account","Sales Order No",Q20)</t>
  </si>
  <si>
    <t>=NL("First","Customer","Name","No",R20)</t>
  </si>
  <si>
    <t>=H20</t>
  </si>
  <si>
    <t>=J20</t>
  </si>
  <si>
    <t>=K21</t>
  </si>
  <si>
    <t>=L21</t>
  </si>
  <si>
    <t>=NL("Rows","Inventory Transactions","Item ID","Production ID",$K22,"Item ID",$D$12)</t>
  </si>
  <si>
    <t>=NL("First","Item","Name","Item ID","@@"&amp;M22)</t>
  </si>
  <si>
    <t>=P22/(ROUND(L22,0))</t>
  </si>
  <si>
    <t>=NL("Sum","Inventory Transactions","Outbound Quantity","Production ID",$K22,"Item ID",M22)</t>
  </si>
  <si>
    <t>=NL("First","Item","Name","Item ID","@@"&amp;F24)</t>
  </si>
  <si>
    <t>="PR103912"</t>
  </si>
  <si>
    <t>=NL("Rows","Production","FINISHEDDATE","Production ID",$H24)</t>
  </si>
  <si>
    <t>=NL("Sum","Inventory Transactions","Inbound Quantity","Production ID",$H24)/$D$13</t>
  </si>
  <si>
    <t>=NL("Rows","Production","Sales Order Number","Production ID",H24)</t>
  </si>
  <si>
    <t>=NL("rows","Sales Order Transactions","Customer Account","Sales Order No",Q24)</t>
  </si>
  <si>
    <t>=NL("First","Customer","Name","No",R24)</t>
  </si>
  <si>
    <t>=H24</t>
  </si>
  <si>
    <t>=J24</t>
  </si>
  <si>
    <t>=K25</t>
  </si>
  <si>
    <t>=L25</t>
  </si>
  <si>
    <t>=NL("Rows","Inventory Transactions","Item ID","Production ID",$K26,"Item ID",$D$12)</t>
  </si>
  <si>
    <t>=NL("First","Item","Name","Item ID","@@"&amp;M26)</t>
  </si>
  <si>
    <t>=P26/(ROUND(L26,0))</t>
  </si>
  <si>
    <t>=NL("Sum","Inventory Transactions","Outbound Quantity","Production ID",$K26,"Item ID",M26)</t>
  </si>
  <si>
    <t>=NL("First","Item","Name","Item ID","@@"&amp;F28)</t>
  </si>
  <si>
    <t>="PR104413"</t>
  </si>
  <si>
    <t>=NL("Rows","Production","FINISHEDDATE","Production ID",$H28)</t>
  </si>
  <si>
    <t>=NL("Sum","Inventory Transactions","Inbound Quantity","Production ID",$H28)/$D$13</t>
  </si>
  <si>
    <t>=NL("Rows","Production","Sales Order Number","Production ID",H28)</t>
  </si>
  <si>
    <t>=NL("rows","Sales Order Transactions","Customer Account","Sales Order No",Q28)</t>
  </si>
  <si>
    <t>=NL("First","Customer","Name","No",R28)</t>
  </si>
  <si>
    <t>=H28</t>
  </si>
  <si>
    <t>=J28</t>
  </si>
  <si>
    <t>=K29</t>
  </si>
  <si>
    <t>=L29</t>
  </si>
  <si>
    <t>=NL("Rows","Inventory Transactions","Item ID","Production ID",$K30,"Item ID",$D$12)</t>
  </si>
  <si>
    <t>=NL("First","Item","Name","Item ID","@@"&amp;M30)</t>
  </si>
  <si>
    <t>=P30/(ROUND(L30,0))</t>
  </si>
  <si>
    <t>=NL("Sum","Inventory Transactions","Outbound Quantity","Production ID",$K30,"Item ID",M30)</t>
  </si>
  <si>
    <t>=NL("First","Item","Name","Item ID","@@"&amp;F32)</t>
  </si>
  <si>
    <t>="PR104677"</t>
  </si>
  <si>
    <t>=NL("Rows","Production","FINISHEDDATE","Production ID",$H32)</t>
  </si>
  <si>
    <t>=NL("Sum","Inventory Transactions","Inbound Quantity","Production ID",$H32)/$D$13</t>
  </si>
  <si>
    <t>=NL("Rows","Production","Sales Order Number","Production ID",H32)</t>
  </si>
  <si>
    <t>=NL("rows","Sales Order Transactions","Customer Account","Sales Order No",Q32)</t>
  </si>
  <si>
    <t>=NL("First","Customer","Name","No",R32)</t>
  </si>
  <si>
    <t>=H32</t>
  </si>
  <si>
    <t>=J32</t>
  </si>
  <si>
    <t>=K33</t>
  </si>
  <si>
    <t>=L33</t>
  </si>
  <si>
    <t>=NL("Rows","Inventory Transactions","Item ID","Production ID",$K34,"Item ID",$D$12)</t>
  </si>
  <si>
    <t>=NL("First","Item","Name","Item ID","@@"&amp;M34)</t>
  </si>
  <si>
    <t>=P34/(ROUND(L34,0))</t>
  </si>
  <si>
    <t>=NL("Sum","Inventory Transactions","Outbound Quantity","Production ID",$K34,"Item ID",M34)</t>
  </si>
  <si>
    <t>=NL("First","Item","Name","Item ID","@@"&amp;F36)</t>
  </si>
  <si>
    <t>="PR104934"</t>
  </si>
  <si>
    <t>=NL("Rows","Production","FINISHEDDATE","Production ID",$H36)</t>
  </si>
  <si>
    <t>=NL("Sum","Inventory Transactions","Inbound Quantity","Production ID",$H36)/$D$13</t>
  </si>
  <si>
    <t>=NL("Rows","Production","Sales Order Number","Production ID",H36)</t>
  </si>
  <si>
    <t>=NL("rows","Sales Order Transactions","Customer Account","Sales Order No",Q36)</t>
  </si>
  <si>
    <t>=NL("First","Customer","Name","No",R36)</t>
  </si>
  <si>
    <t>=H36</t>
  </si>
  <si>
    <t>=J36</t>
  </si>
  <si>
    <t>=K37</t>
  </si>
  <si>
    <t>=L37</t>
  </si>
  <si>
    <t>=NL("Rows","Inventory Transactions","Item ID","Production ID",$K38,"Item ID",$D$12)</t>
  </si>
  <si>
    <t>=NL("First","Item","Name","Item ID","@@"&amp;M38)</t>
  </si>
  <si>
    <t>=P38/(ROUND(L38,0))</t>
  </si>
  <si>
    <t>=NL("Sum","Inventory Transactions","Outbound Quantity","Production ID",$K38,"Item ID",M38)</t>
  </si>
  <si>
    <t>=NL("First","Item","Name","Item ID","@@"&amp;F40)</t>
  </si>
  <si>
    <t>="PR105193"</t>
  </si>
  <si>
    <t>=NL("Rows","Production","FINISHEDDATE","Production ID",$H40)</t>
  </si>
  <si>
    <t>=NL("Sum","Inventory Transactions","Inbound Quantity","Production ID",$H40)/$D$13</t>
  </si>
  <si>
    <t>=NL("Rows","Production","Sales Order Number","Production ID",H40)</t>
  </si>
  <si>
    <t>=NL("rows","Sales Order Transactions","Customer Account","Sales Order No",Q40)</t>
  </si>
  <si>
    <t>=NL("First","Customer","Name","No",R40)</t>
  </si>
  <si>
    <t>=H40</t>
  </si>
  <si>
    <t>=J40</t>
  </si>
  <si>
    <t>=K41</t>
  </si>
  <si>
    <t>=L41</t>
  </si>
  <si>
    <t>=NL("Rows","Inventory Transactions","Item ID","Production ID",$K42,"Item ID",$D$12)</t>
  </si>
  <si>
    <t>=NL("First","Item","Name","Item ID","@@"&amp;M42)</t>
  </si>
  <si>
    <t>=P42/(ROUND(L42,0))</t>
  </si>
  <si>
    <t>=NL("Sum","Inventory Transactions","Outbound Quantity","Production ID",$K42,"Item ID",M42)</t>
  </si>
  <si>
    <t>=NL("First","Item","Name","Item ID","@@"&amp;F44)</t>
  </si>
  <si>
    <t>="PR105447"</t>
  </si>
  <si>
    <t>=NL("Rows","Production","FINISHEDDATE","Production ID",$H44)</t>
  </si>
  <si>
    <t>=NL("Sum","Inventory Transactions","Inbound Quantity","Production ID",$H44)/$D$13</t>
  </si>
  <si>
    <t>=NL("Rows","Production","Sales Order Number","Production ID",H44)</t>
  </si>
  <si>
    <t>=NL("rows","Sales Order Transactions","Customer Account","Sales Order No",Q44)</t>
  </si>
  <si>
    <t>=NL("First","Customer","Name","No",R44)</t>
  </si>
  <si>
    <t>=H44</t>
  </si>
  <si>
    <t>=J44</t>
  </si>
  <si>
    <t>=K45</t>
  </si>
  <si>
    <t>=L45</t>
  </si>
  <si>
    <t>=NL("Rows","Inventory Transactions","Item ID","Production ID",$K46,"Item ID",$D$12)</t>
  </si>
  <si>
    <t>=NL("First","Item","Name","Item ID","@@"&amp;M46)</t>
  </si>
  <si>
    <t>=P46/(ROUND(L46,0))</t>
  </si>
  <si>
    <t>=NL("Sum","Inventory Transactions","Outbound Quantity","Production ID",$K46,"Item ID",M46)</t>
  </si>
  <si>
    <t>=NL("First","Item","Name","Item ID","@@"&amp;F48)</t>
  </si>
  <si>
    <t>="PR106006"</t>
  </si>
  <si>
    <t>=NL("Rows","Production","FINISHEDDATE","Production ID",$H48)</t>
  </si>
  <si>
    <t>=NL("Sum","Inventory Transactions","Inbound Quantity","Production ID",$H48)/$D$13</t>
  </si>
  <si>
    <t>=NL("Rows","Production","Sales Order Number","Production ID",H48)</t>
  </si>
  <si>
    <t>=NL("rows","Sales Order Transactions","Customer Account","Sales Order No",Q48)</t>
  </si>
  <si>
    <t>=NL("First","Customer","Name","No",R48)</t>
  </si>
  <si>
    <t>=H48</t>
  </si>
  <si>
    <t>=J48</t>
  </si>
  <si>
    <t>=K49</t>
  </si>
  <si>
    <t>=L49</t>
  </si>
  <si>
    <t>=NL("Rows","Inventory Transactions","Item ID","Production ID",$K50,"Item ID",$D$12)</t>
  </si>
  <si>
    <t>=NL("First","Item","Name","Item ID","@@"&amp;M50)</t>
  </si>
  <si>
    <t>=P50/(ROUND(L50,0))</t>
  </si>
  <si>
    <t>=NL("Sum","Inventory Transactions","Outbound Quantity","Production ID",$K50,"Item ID",M50)</t>
  </si>
  <si>
    <t>=NL("First","Item","Name","Item ID","@@"&amp;F52)</t>
  </si>
  <si>
    <t>="PR106311"</t>
  </si>
  <si>
    <t>=NL("Rows","Production","FINISHEDDATE","Production ID",$H52)</t>
  </si>
  <si>
    <t>=NL("Sum","Inventory Transactions","Inbound Quantity","Production ID",$H52)/$D$13</t>
  </si>
  <si>
    <t>=NL("Rows","Production","Sales Order Number","Production ID",H52)</t>
  </si>
  <si>
    <t>=NL("rows","Sales Order Transactions","Customer Account","Sales Order No",Q52)</t>
  </si>
  <si>
    <t>=NL("First","Customer","Name","No",R52)</t>
  </si>
  <si>
    <t>=H52</t>
  </si>
  <si>
    <t>=J52</t>
  </si>
  <si>
    <t>=K53</t>
  </si>
  <si>
    <t>=L53</t>
  </si>
  <si>
    <t>=NL("Rows","Inventory Transactions","Item ID","Production ID",$K54,"Item ID",$D$12)</t>
  </si>
  <si>
    <t>=NL("First","Item","Name","Item ID","@@"&amp;M54)</t>
  </si>
  <si>
    <t>=P54/(ROUND(L54,0))</t>
  </si>
  <si>
    <t>=NL("Sum","Inventory Transactions","Outbound Quantity","Production ID",$K54,"Item ID",M54)</t>
  </si>
  <si>
    <t>=NL("First","Item","Name","Item ID","@@"&amp;F56)</t>
  </si>
  <si>
    <t>="PR106575"</t>
  </si>
  <si>
    <t>=NL("Rows","Production","FINISHEDDATE","Production ID",$H56)</t>
  </si>
  <si>
    <t>=NL("Sum","Inventory Transactions","Inbound Quantity","Production ID",$H56)/$D$13</t>
  </si>
  <si>
    <t>=NL("Rows","Production","Sales Order Number","Production ID",H56)</t>
  </si>
  <si>
    <t>=NL("rows","Sales Order Transactions","Customer Account","Sales Order No",Q56)</t>
  </si>
  <si>
    <t>=NL("First","Customer","Name","No",R56)</t>
  </si>
  <si>
    <t>=H56</t>
  </si>
  <si>
    <t>=J56</t>
  </si>
  <si>
    <t>=K57</t>
  </si>
  <si>
    <t>=L57</t>
  </si>
  <si>
    <t>=NL("Rows","Inventory Transactions","Item ID","Production ID",$K58,"Item ID",$D$12)</t>
  </si>
  <si>
    <t>=NL("First","Item","Name","Item ID","@@"&amp;M58)</t>
  </si>
  <si>
    <t>=P58/(ROUND(L58,0))</t>
  </si>
  <si>
    <t>=NL("Sum","Inventory Transactions","Outbound Quantity","Production ID",$K58,"Item ID",M58)</t>
  </si>
  <si>
    <t>=NL("First","Item","Name","Item ID","@@"&amp;F60)</t>
  </si>
  <si>
    <t>="PR106899"</t>
  </si>
  <si>
    <t>=NL("Rows","Production","FINISHEDDATE","Production ID",$H60)</t>
  </si>
  <si>
    <t>=NL("Sum","Inventory Transactions","Inbound Quantity","Production ID",$H60)/$D$13</t>
  </si>
  <si>
    <t>=NL("Rows","Production","Sales Order Number","Production ID",H60)</t>
  </si>
  <si>
    <t>=NL("rows","Sales Order Transactions","Customer Account","Sales Order No",Q60)</t>
  </si>
  <si>
    <t>=NL("First","Customer","Name","No",R60)</t>
  </si>
  <si>
    <t>=H60</t>
  </si>
  <si>
    <t>=J60</t>
  </si>
  <si>
    <t>=K61</t>
  </si>
  <si>
    <t>=L61</t>
  </si>
  <si>
    <t>=NL("Rows","Inventory Transactions","Item ID","Production ID",$K62,"Item ID",$D$12)</t>
  </si>
  <si>
    <t>=NL("First","Item","Name","Item ID","@@"&amp;M62)</t>
  </si>
  <si>
    <t>=P62/(ROUND(L62,0))</t>
  </si>
  <si>
    <t>=NL("Sum","Inventory Transactions","Outbound Quantity","Production ID",$K62,"Item ID",M62)</t>
  </si>
  <si>
    <t>=NL("First","Item","Name","Item ID","@@"&amp;F64)</t>
  </si>
  <si>
    <t>="PR107180"</t>
  </si>
  <si>
    <t>=NL("Rows","Production","FINISHEDDATE","Production ID",$H64)</t>
  </si>
  <si>
    <t>=NL("Sum","Inventory Transactions","Inbound Quantity","Production ID",$H64)/$D$13</t>
  </si>
  <si>
    <t>=NL("Rows","Production","Sales Order Number","Production ID",H64)</t>
  </si>
  <si>
    <t>=NL("rows","Sales Order Transactions","Customer Account","Sales Order No",Q64)</t>
  </si>
  <si>
    <t>=NL("First","Customer","Name","No",R64)</t>
  </si>
  <si>
    <t>=H64</t>
  </si>
  <si>
    <t>=J64</t>
  </si>
  <si>
    <t>=K65</t>
  </si>
  <si>
    <t>=L65</t>
  </si>
  <si>
    <t>=NL("Rows","Inventory Transactions","Item ID","Production ID",$K66,"Item ID",$D$12)</t>
  </si>
  <si>
    <t>=NL("First","Item","Name","Item ID","@@"&amp;M66)</t>
  </si>
  <si>
    <t>=P66/(ROUND(L66,0))</t>
  </si>
  <si>
    <t>=NL("Sum","Inventory Transactions","Outbound Quantity","Production ID",$K66,"Item ID",M66)</t>
  </si>
  <si>
    <t>=NL("First","Item","Name","Item ID","@@"&amp;F68)</t>
  </si>
  <si>
    <t>="PR107525"</t>
  </si>
  <si>
    <t>=NL("Rows","Production","FINISHEDDATE","Production ID",$H68)</t>
  </si>
  <si>
    <t>=NL("Sum","Inventory Transactions","Inbound Quantity","Production ID",$H68)/$D$13</t>
  </si>
  <si>
    <t>=NL("Rows","Production","Sales Order Number","Production ID",H68)</t>
  </si>
  <si>
    <t>=NL("rows","Sales Order Transactions","Customer Account","Sales Order No",Q68)</t>
  </si>
  <si>
    <t>=NL("First","Customer","Name","No",R68)</t>
  </si>
  <si>
    <t>=H68</t>
  </si>
  <si>
    <t>=J68</t>
  </si>
  <si>
    <t>=K69</t>
  </si>
  <si>
    <t>=L69</t>
  </si>
  <si>
    <t>=NL("Rows","Inventory Transactions","Item ID","Production ID",$K70,"Item ID",$D$12)</t>
  </si>
  <si>
    <t>=NL("First","Item","Name","Item ID","@@"&amp;M70)</t>
  </si>
  <si>
    <t>=P70/(ROUND(L70,0))</t>
  </si>
  <si>
    <t>=NL("Sum","Inventory Transactions","Outbound Quantity","Production ID",$K70,"Item ID",M70)</t>
  </si>
  <si>
    <t>=NL("First","Item","Name","Item ID","@@"&amp;F72)</t>
  </si>
  <si>
    <t>="PR107845"</t>
  </si>
  <si>
    <t>=NL("Rows","Production","FINISHEDDATE","Production ID",$H72)</t>
  </si>
  <si>
    <t>=NL("Sum","Inventory Transactions","Inbound Quantity","Production ID",$H72)/$D$13</t>
  </si>
  <si>
    <t>=NL("Rows","Production","Sales Order Number","Production ID",H72)</t>
  </si>
  <si>
    <t>=NL("rows","Sales Order Transactions","Customer Account","Sales Order No",Q72)</t>
  </si>
  <si>
    <t>=NL("First","Customer","Name","No",R72)</t>
  </si>
  <si>
    <t>=H72</t>
  </si>
  <si>
    <t>=J72</t>
  </si>
  <si>
    <t>=K73</t>
  </si>
  <si>
    <t>=L73</t>
  </si>
  <si>
    <t>=NL("Rows","Inventory Transactions","Item ID","Production ID",$K74,"Item ID",$D$12)</t>
  </si>
  <si>
    <t>=NL("First","Item","Name","Item ID","@@"&amp;M74)</t>
  </si>
  <si>
    <t>=P74/(ROUND(L74,0))</t>
  </si>
  <si>
    <t>=NL("Sum","Inventory Transactions","Outbound Quantity","Production ID",$K74,"Item ID",M74)</t>
  </si>
  <si>
    <t>=NL("First","Item","Name","Item ID","@@"&amp;F76)</t>
  </si>
  <si>
    <t>="PR108182"</t>
  </si>
  <si>
    <t>=NL("Rows","Production","FINISHEDDATE","Production ID",$H76)</t>
  </si>
  <si>
    <t>=NL("Sum","Inventory Transactions","Inbound Quantity","Production ID",$H76)/$D$13</t>
  </si>
  <si>
    <t>=NL("Rows","Production","Sales Order Number","Production ID",H76)</t>
  </si>
  <si>
    <t>=NL("rows","Sales Order Transactions","Customer Account","Sales Order No",Q76)</t>
  </si>
  <si>
    <t>=NL("First","Customer","Name","No",R76)</t>
  </si>
  <si>
    <t>=H76</t>
  </si>
  <si>
    <t>=J76</t>
  </si>
  <si>
    <t>=K77</t>
  </si>
  <si>
    <t>=L77</t>
  </si>
  <si>
    <t>=NL("Rows","Inventory Transactions","Item ID","Production ID",$K78,"Item ID",$D$12)</t>
  </si>
  <si>
    <t>=NL("First","Item","Name","Item ID","@@"&amp;M78)</t>
  </si>
  <si>
    <t>=P78/(ROUND(L78,0))</t>
  </si>
  <si>
    <t>=NL("Sum","Inventory Transactions","Outbound Quantity","Production ID",$K78,"Item ID",M78)</t>
  </si>
  <si>
    <t>=NL("First","Item","Name","Item ID","@@"&amp;F80)</t>
  </si>
  <si>
    <t>="PR108496"</t>
  </si>
  <si>
    <t>=NL("Rows","Production","FINISHEDDATE","Production ID",$H80)</t>
  </si>
  <si>
    <t>=NL("Sum","Inventory Transactions","Inbound Quantity","Production ID",$H80)/$D$13</t>
  </si>
  <si>
    <t>=NL("Rows","Production","Sales Order Number","Production ID",H80)</t>
  </si>
  <si>
    <t>=NL("rows","Sales Order Transactions","Customer Account","Sales Order No",Q80)</t>
  </si>
  <si>
    <t>=NL("First","Customer","Name","No",R80)</t>
  </si>
  <si>
    <t>=H80</t>
  </si>
  <si>
    <t>=J80</t>
  </si>
  <si>
    <t>=K81</t>
  </si>
  <si>
    <t>=L81</t>
  </si>
  <si>
    <t>=NL("Rows","Inventory Transactions","Item ID","Production ID",$K82,"Item ID",$D$12)</t>
  </si>
  <si>
    <t>=NL("First","Item","Name","Item ID","@@"&amp;M82)</t>
  </si>
  <si>
    <t>=P82/(ROUND(L82,0))</t>
  </si>
  <si>
    <t>=NL("Sum","Inventory Transactions","Outbound Quantity","Production ID",$K82,"Item ID",M82)</t>
  </si>
  <si>
    <t>=NL("First","Item","Name","Item ID","@@"&amp;F84)</t>
  </si>
  <si>
    <t>="PR108845"</t>
  </si>
  <si>
    <t>=NL("Rows","Production","FINISHEDDATE","Production ID",$H84)</t>
  </si>
  <si>
    <t>=NL("Sum","Inventory Transactions","Inbound Quantity","Production ID",$H84)/$D$13</t>
  </si>
  <si>
    <t>=NL("Rows","Production","Sales Order Number","Production ID",H84)</t>
  </si>
  <si>
    <t>=NL("rows","Sales Order Transactions","Customer Account","Sales Order No",Q84)</t>
  </si>
  <si>
    <t>=NL("First","Customer","Name","No",R84)</t>
  </si>
  <si>
    <t>=H84</t>
  </si>
  <si>
    <t>=J84</t>
  </si>
  <si>
    <t>=K85</t>
  </si>
  <si>
    <t>=L85</t>
  </si>
  <si>
    <t>=NL("Rows","Inventory Transactions","Item ID","Production ID",$K86,"Item ID",$D$12)</t>
  </si>
  <si>
    <t>=NL("First","Item","Name","Item ID","@@"&amp;M86)</t>
  </si>
  <si>
    <t>=P86/(ROUND(L86,0))</t>
  </si>
  <si>
    <t>=NL("Sum","Inventory Transactions","Outbound Quantity","Production ID",$K86,"Item ID",M86)</t>
  </si>
  <si>
    <t>=NL("First","Item","Name","Item ID","@@"&amp;F88)</t>
  </si>
  <si>
    <t>="PR109174"</t>
  </si>
  <si>
    <t>=NL("Rows","Production","FINISHEDDATE","Production ID",$H88)</t>
  </si>
  <si>
    <t>=NL("Sum","Inventory Transactions","Inbound Quantity","Production ID",$H88)/$D$13</t>
  </si>
  <si>
    <t>=NL("Rows","Production","Sales Order Number","Production ID",H88)</t>
  </si>
  <si>
    <t>=NL("rows","Sales Order Transactions","Customer Account","Sales Order No",Q88)</t>
  </si>
  <si>
    <t>=NL("First","Customer","Name","No",R88)</t>
  </si>
  <si>
    <t>=H88</t>
  </si>
  <si>
    <t>=J88</t>
  </si>
  <si>
    <t>=K89</t>
  </si>
  <si>
    <t>=L89</t>
  </si>
  <si>
    <t>=NL("Rows","Inventory Transactions","Item ID","Production ID",$K90,"Item ID",$D$12)</t>
  </si>
  <si>
    <t>=NL("First","Item","Name","Item ID","@@"&amp;M90)</t>
  </si>
  <si>
    <t>=P90/(ROUND(L90,0))</t>
  </si>
  <si>
    <t>=NL("Sum","Inventory Transactions","Outbound Quantity","Production ID",$K90,"Item ID",M90)</t>
  </si>
  <si>
    <t>=NL("First","Item","Name","Item ID","@@"&amp;F92)</t>
  </si>
  <si>
    <t>="PR109470"</t>
  </si>
  <si>
    <t>=NL("Rows","Production","FINISHEDDATE","Production ID",$H92)</t>
  </si>
  <si>
    <t>=NL("Sum","Inventory Transactions","Inbound Quantity","Production ID",$H92)/$D$13</t>
  </si>
  <si>
    <t>=NL("Rows","Production","Sales Order Number","Production ID",H92)</t>
  </si>
  <si>
    <t>=NL("rows","Sales Order Transactions","Customer Account","Sales Order No",Q92)</t>
  </si>
  <si>
    <t>=NL("First","Customer","Name","No",R92)</t>
  </si>
  <si>
    <t>=H92</t>
  </si>
  <si>
    <t>=J92</t>
  </si>
  <si>
    <t>=K93</t>
  </si>
  <si>
    <t>=L93</t>
  </si>
  <si>
    <t>=NL("Rows","Inventory Transactions","Item ID","Production ID",$K94,"Item ID",$D$12)</t>
  </si>
  <si>
    <t>=NL("First","Item","Name","Item ID","@@"&amp;M94)</t>
  </si>
  <si>
    <t>=P94/(ROUND(L94,0))</t>
  </si>
  <si>
    <t>=NL("Sum","Inventory Transactions","Outbound Quantity","Production ID",$K94,"Item ID",M94)</t>
  </si>
  <si>
    <t>=NL("First","Item","Name","Item ID","@@"&amp;F96)</t>
  </si>
  <si>
    <t>="PR109875"</t>
  </si>
  <si>
    <t>=NL("Rows","Production","FINISHEDDATE","Production ID",$H96)</t>
  </si>
  <si>
    <t>=NL("Sum","Inventory Transactions","Inbound Quantity","Production ID",$H96)/$D$13</t>
  </si>
  <si>
    <t>=NL("Rows","Production","Sales Order Number","Production ID",H96)</t>
  </si>
  <si>
    <t>=NL("rows","Sales Order Transactions","Customer Account","Sales Order No",Q96)</t>
  </si>
  <si>
    <t>=NL("First","Customer","Name","No",R96)</t>
  </si>
  <si>
    <t>=H96</t>
  </si>
  <si>
    <t>=J96</t>
  </si>
  <si>
    <t>=K97</t>
  </si>
  <si>
    <t>=L97</t>
  </si>
  <si>
    <t>=NL("Rows","Inventory Transactions","Item ID","Production ID",$K98,"Item ID",$D$12)</t>
  </si>
  <si>
    <t>=NL("First","Item","Name","Item ID","@@"&amp;M98)</t>
  </si>
  <si>
    <t>=P98/(ROUND(L98,0))</t>
  </si>
  <si>
    <t>=NL("Sum","Inventory Transactions","Outbound Quantity","Production ID",$K98,"Item ID",M98)</t>
  </si>
  <si>
    <t>=NL("First","Item","Name","Item ID","@@"&amp;F100)</t>
  </si>
  <si>
    <t>="PR110229"</t>
  </si>
  <si>
    <t>=NL("Rows","Production","FINISHEDDATE","Production ID",$H100)</t>
  </si>
  <si>
    <t>=NL("Sum","Inventory Transactions","Inbound Quantity","Production ID",$H100)/$D$13</t>
  </si>
  <si>
    <t>=NL("Rows","Production","Sales Order Number","Production ID",H100)</t>
  </si>
  <si>
    <t>=NL("rows","Sales Order Transactions","Customer Account","Sales Order No",Q100)</t>
  </si>
  <si>
    <t>=NL("First","Customer","Name","No",R100)</t>
  </si>
  <si>
    <t>=H100</t>
  </si>
  <si>
    <t>=J100</t>
  </si>
  <si>
    <t>=K101</t>
  </si>
  <si>
    <t>=L101</t>
  </si>
  <si>
    <t>=NL("Rows","Inventory Transactions","Item ID","Production ID",$K102,"Item ID",$D$12)</t>
  </si>
  <si>
    <t>=NL("First","Item","Name","Item ID","@@"&amp;M102)</t>
  </si>
  <si>
    <t>=P102/(ROUND(L102,0))</t>
  </si>
  <si>
    <t>=NL("Sum","Inventory Transactions","Outbound Quantity","Production ID",$K102,"Item ID",M102)</t>
  </si>
  <si>
    <t>=NL("First","Item","Name","Item ID","@@"&amp;F104)</t>
  </si>
  <si>
    <t>="PR110588"</t>
  </si>
  <si>
    <t>=NL("Rows","Production","FINISHEDDATE","Production ID",$H104)</t>
  </si>
  <si>
    <t>=NL("Sum","Inventory Transactions","Inbound Quantity","Production ID",$H104)/$D$13</t>
  </si>
  <si>
    <t>=NL("Rows","Production","Sales Order Number","Production ID",H104)</t>
  </si>
  <si>
    <t>=NL("rows","Sales Order Transactions","Customer Account","Sales Order No",Q104)</t>
  </si>
  <si>
    <t>=NL("First","Customer","Name","No",R104)</t>
  </si>
  <si>
    <t>=H104</t>
  </si>
  <si>
    <t>=J104</t>
  </si>
  <si>
    <t>=K105</t>
  </si>
  <si>
    <t>=L105</t>
  </si>
  <si>
    <t>=NL("Rows","Inventory Transactions","Item ID","Production ID",$K106,"Item ID",$D$12)</t>
  </si>
  <si>
    <t>=NL("First","Item","Name","Item ID","@@"&amp;M106)</t>
  </si>
  <si>
    <t>=P106/(ROUND(L106,0))</t>
  </si>
  <si>
    <t>=NL("Sum","Inventory Transactions","Outbound Quantity","Production ID",$K106,"Item ID",M106)</t>
  </si>
  <si>
    <t>=NL("First","Item","Name","Item ID","@@"&amp;F108)</t>
  </si>
  <si>
    <t>="PR110939"</t>
  </si>
  <si>
    <t>=NL("Rows","Production","FINISHEDDATE","Production ID",$H108)</t>
  </si>
  <si>
    <t>=NL("Sum","Inventory Transactions","Inbound Quantity","Production ID",$H108)/$D$13</t>
  </si>
  <si>
    <t>=NL("Rows","Production","Sales Order Number","Production ID",H108)</t>
  </si>
  <si>
    <t>=NL("rows","Sales Order Transactions","Customer Account","Sales Order No",Q108)</t>
  </si>
  <si>
    <t>=NL("First","Customer","Name","No",R108)</t>
  </si>
  <si>
    <t>=H108</t>
  </si>
  <si>
    <t>=J108</t>
  </si>
  <si>
    <t>=K109</t>
  </si>
  <si>
    <t>=L109</t>
  </si>
  <si>
    <t>=NL("Rows","Inventory Transactions","Item ID","Production ID",$K110,"Item ID",$D$12)</t>
  </si>
  <si>
    <t>=NL("First","Item","Name","Item ID","@@"&amp;M110)</t>
  </si>
  <si>
    <t>=P110/(ROUND(L110,0))</t>
  </si>
  <si>
    <t>=NL("Sum","Inventory Transactions","Outbound Quantity","Production ID",$K110,"Item ID",M110)</t>
  </si>
  <si>
    <t>=SUBTOTAL(9, J16:J113)</t>
  </si>
  <si>
    <t>=SUBTOTAL(9, P18:P113)</t>
  </si>
  <si>
    <t>Auto+hide+values+Formulas=Sheet6,Sheet3,Sheet4+FormulasOnly</t>
  </si>
  <si>
    <t>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</si>
</sst>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mmmm\-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42">
    <xf numFmtId="0" fontId="0" fillId="0" borderId="0" xfId="0"/>
    <xf numFmtId="14" fontId="0" fillId="0" borderId="0" xfId="0" applyNumberFormat="1"/>
    <xf numFmtId="0" fontId="2" fillId="4" borderId="0" xfId="3" applyFont="1"/>
    <xf numFmtId="14" fontId="0" fillId="6" borderId="0" xfId="0" applyNumberFormat="1" applyFill="1"/>
    <xf numFmtId="0" fontId="0" fillId="6" borderId="0" xfId="0" applyFill="1"/>
    <xf numFmtId="43" fontId="0" fillId="0" borderId="0" xfId="0" applyNumberFormat="1"/>
    <xf numFmtId="0" fontId="2" fillId="0" borderId="0" xfId="3" applyFont="1" applyFill="1"/>
    <xf numFmtId="0" fontId="5" fillId="0" borderId="0" xfId="0" applyFont="1"/>
    <xf numFmtId="14" fontId="5" fillId="0" borderId="0" xfId="0" applyNumberFormat="1" applyFont="1"/>
    <xf numFmtId="0" fontId="5" fillId="0" borderId="0" xfId="4" applyFont="1" applyFill="1"/>
    <xf numFmtId="14" fontId="5" fillId="0" borderId="0" xfId="4" applyNumberFormat="1" applyFont="1" applyFill="1"/>
    <xf numFmtId="0" fontId="5" fillId="0" borderId="0" xfId="2" applyFont="1" applyFill="1"/>
    <xf numFmtId="0" fontId="6" fillId="0" borderId="0" xfId="3" applyFont="1" applyFill="1"/>
    <xf numFmtId="0" fontId="0" fillId="0" borderId="0" xfId="0" applyAlignment="1">
      <alignment horizontal="right"/>
    </xf>
    <xf numFmtId="0" fontId="7" fillId="0" borderId="0" xfId="0" applyFont="1"/>
    <xf numFmtId="0" fontId="7" fillId="0" borderId="0" xfId="0" applyFont="1" applyAlignment="1">
      <alignment horizontal="right"/>
    </xf>
    <xf numFmtId="8" fontId="0" fillId="0" borderId="0" xfId="0" applyNumberFormat="1"/>
    <xf numFmtId="164" fontId="2" fillId="4" borderId="0" xfId="3" applyNumberFormat="1" applyFont="1"/>
    <xf numFmtId="0" fontId="3" fillId="7" borderId="0" xfId="1" applyFill="1"/>
    <xf numFmtId="0" fontId="3" fillId="7" borderId="0" xfId="1" applyFill="1" applyAlignment="1">
      <alignment horizontal="center"/>
    </xf>
    <xf numFmtId="164" fontId="3" fillId="7" borderId="0" xfId="1" applyNumberFormat="1" applyFill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43" fontId="2" fillId="4" borderId="0" xfId="3" applyNumberFormat="1" applyFont="1"/>
    <xf numFmtId="40" fontId="0" fillId="0" borderId="0" xfId="0" applyNumberFormat="1"/>
    <xf numFmtId="49" fontId="0" fillId="0" borderId="0" xfId="0" applyNumberFormat="1"/>
    <xf numFmtId="0" fontId="1" fillId="3" borderId="0" xfId="2"/>
    <xf numFmtId="0" fontId="2" fillId="8" borderId="0" xfId="3" applyFont="1" applyFill="1"/>
    <xf numFmtId="43" fontId="2" fillId="8" borderId="0" xfId="3" applyNumberFormat="1" applyFont="1" applyFill="1"/>
    <xf numFmtId="164" fontId="2" fillId="8" borderId="0" xfId="3" applyNumberFormat="1" applyFont="1" applyFill="1"/>
    <xf numFmtId="4" fontId="0" fillId="0" borderId="0" xfId="0" applyNumberFormat="1" applyAlignment="1">
      <alignment horizontal="center"/>
    </xf>
    <xf numFmtId="165" fontId="8" fillId="0" borderId="0" xfId="0" applyNumberFormat="1" applyFont="1" applyAlignment="1">
      <alignment horizontal="center" vertical="center"/>
    </xf>
    <xf numFmtId="4" fontId="5" fillId="0" borderId="0" xfId="0" applyNumberFormat="1" applyFont="1"/>
    <xf numFmtId="0" fontId="0" fillId="6" borderId="0" xfId="0" applyFill="1" applyAlignment="1">
      <alignment horizontal="left"/>
    </xf>
    <xf numFmtId="4" fontId="0" fillId="0" borderId="0" xfId="0" applyNumberFormat="1" applyAlignment="1">
      <alignment horizontal="right"/>
    </xf>
    <xf numFmtId="4" fontId="0" fillId="0" borderId="0" xfId="0" applyNumberFormat="1"/>
    <xf numFmtId="14" fontId="9" fillId="0" borderId="0" xfId="0" applyNumberFormat="1" applyFont="1"/>
    <xf numFmtId="0" fontId="0" fillId="0" borderId="0" xfId="0" quotePrefix="1"/>
    <xf numFmtId="165" fontId="8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165" fontId="8" fillId="0" borderId="0" xfId="0" applyNumberFormat="1" applyFont="1" applyAlignment="1">
      <alignment horizontal="center" vertical="center"/>
    </xf>
  </cellXfs>
  <cellStyles count="5">
    <cellStyle name="20% - Accent3" xfId="2" builtinId="38"/>
    <cellStyle name="40% - Accent4" xfId="4" builtinId="43"/>
    <cellStyle name="60% - Accent3" xfId="3" builtinId="40"/>
    <cellStyle name="Accent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428626</xdr:colOff>
      <xdr:row>0</xdr:row>
      <xdr:rowOff>0</xdr:rowOff>
    </xdr:from>
    <xdr:to>
      <xdr:col>19</xdr:col>
      <xdr:colOff>1270</xdr:colOff>
      <xdr:row>3</xdr:row>
      <xdr:rowOff>162666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AF4EAD-75B9-42D8-85FF-7DA73A602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49051" y="0"/>
          <a:ext cx="1344294" cy="5531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F93C0-7C27-424C-AEC2-8C4C69D190C0}">
  <sheetPr codeName="Sheet1"/>
  <dimension ref="A1:D30"/>
  <sheetViews>
    <sheetView topLeftCell="C3" workbookViewId="0">
      <selection activeCell="D4" sqref="D4"/>
    </sheetView>
  </sheetViews>
  <sheetFormatPr defaultRowHeight="14.5" x14ac:dyDescent="0.35"/>
  <cols>
    <col min="1" max="1" width="9.1796875" hidden="1" customWidth="1"/>
    <col min="2" max="2" width="10.7265625" hidden="1" customWidth="1"/>
  </cols>
  <sheetData>
    <row r="1" spans="1:4" hidden="1" x14ac:dyDescent="0.35">
      <c r="A1" t="s">
        <v>93</v>
      </c>
      <c r="B1" t="s">
        <v>19</v>
      </c>
    </row>
    <row r="2" spans="1:4" hidden="1" x14ac:dyDescent="0.35">
      <c r="A2" t="s">
        <v>19</v>
      </c>
      <c r="B2" t="s">
        <v>30</v>
      </c>
    </row>
    <row r="4" spans="1:4" x14ac:dyDescent="0.35">
      <c r="C4" t="s">
        <v>0</v>
      </c>
      <c r="D4" s="3">
        <v>45474</v>
      </c>
    </row>
    <row r="5" spans="1:4" x14ac:dyDescent="0.35">
      <c r="C5" t="s">
        <v>1</v>
      </c>
      <c r="D5" s="3">
        <v>45657</v>
      </c>
    </row>
    <row r="6" spans="1:4" hidden="1" x14ac:dyDescent="0.35">
      <c r="A6" t="s">
        <v>8</v>
      </c>
      <c r="C6" t="s">
        <v>2</v>
      </c>
      <c r="D6" t="str">
        <f>"7/1/24..12/31/24"</f>
        <v>7/1/24..12/31/24</v>
      </c>
    </row>
    <row r="7" spans="1:4" x14ac:dyDescent="0.35">
      <c r="C7" t="s">
        <v>3</v>
      </c>
      <c r="D7" t="s">
        <v>4</v>
      </c>
    </row>
    <row r="8" spans="1:4" x14ac:dyDescent="0.35">
      <c r="C8" t="s">
        <v>5</v>
      </c>
      <c r="D8" s="4" t="s">
        <v>15</v>
      </c>
    </row>
    <row r="9" spans="1:4" x14ac:dyDescent="0.35">
      <c r="C9" t="s">
        <v>6</v>
      </c>
      <c r="D9" s="34">
        <v>122302</v>
      </c>
    </row>
    <row r="10" spans="1:4" x14ac:dyDescent="0.35">
      <c r="C10" t="s">
        <v>35</v>
      </c>
      <c r="D10" s="4">
        <v>1905</v>
      </c>
    </row>
    <row r="11" spans="1:4" x14ac:dyDescent="0.35">
      <c r="C11" s="13" t="s">
        <v>20</v>
      </c>
      <c r="D11" s="4" t="s">
        <v>21</v>
      </c>
    </row>
    <row r="12" spans="1:4" x14ac:dyDescent="0.35">
      <c r="C12" s="13"/>
      <c r="D12" s="14" t="s">
        <v>21</v>
      </c>
    </row>
    <row r="13" spans="1:4" x14ac:dyDescent="0.35">
      <c r="C13" s="13"/>
      <c r="D13" s="14" t="s">
        <v>22</v>
      </c>
    </row>
    <row r="14" spans="1:4" x14ac:dyDescent="0.35">
      <c r="C14" s="15" t="s">
        <v>23</v>
      </c>
      <c r="D14" s="14">
        <f>IF(D11="Tons",2000,1)</f>
        <v>2000</v>
      </c>
    </row>
    <row r="15" spans="1:4" x14ac:dyDescent="0.35">
      <c r="D15" s="14">
        <v>1</v>
      </c>
    </row>
    <row r="22" spans="2:4" x14ac:dyDescent="0.35">
      <c r="B22" t="s">
        <v>5</v>
      </c>
    </row>
    <row r="23" spans="2:4" x14ac:dyDescent="0.35">
      <c r="B23" t="s">
        <v>10</v>
      </c>
      <c r="C23" t="s">
        <v>12</v>
      </c>
      <c r="D23" t="s">
        <v>11</v>
      </c>
    </row>
    <row r="25" spans="2:4" x14ac:dyDescent="0.35">
      <c r="B25" t="s">
        <v>13</v>
      </c>
      <c r="C25" t="s">
        <v>14</v>
      </c>
      <c r="D25" t="s">
        <v>16</v>
      </c>
    </row>
    <row r="26" spans="2:4" x14ac:dyDescent="0.35">
      <c r="B26" t="s">
        <v>15</v>
      </c>
    </row>
    <row r="27" spans="2:4" x14ac:dyDescent="0.35">
      <c r="B27" t="s">
        <v>17</v>
      </c>
    </row>
    <row r="30" spans="2:4" x14ac:dyDescent="0.35">
      <c r="B30" s="26" t="s">
        <v>38</v>
      </c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DC6DD-B664-455E-B9C4-F4159647FF09}">
  <sheetPr codeName="Sheet2">
    <pageSetUpPr fitToPage="1"/>
  </sheetPr>
  <dimension ref="A1:S124"/>
  <sheetViews>
    <sheetView tabSelected="1" topLeftCell="F2" workbookViewId="0">
      <selection activeCell="G15" sqref="G15"/>
    </sheetView>
  </sheetViews>
  <sheetFormatPr defaultRowHeight="14.5" x14ac:dyDescent="0.35"/>
  <cols>
    <col min="1" max="1" width="8.7265625" hidden="1" customWidth="1"/>
    <col min="2" max="2" width="9.1796875" hidden="1" customWidth="1"/>
    <col min="3" max="3" width="11.1796875" hidden="1" customWidth="1"/>
    <col min="4" max="5" width="9.1796875" hidden="1" customWidth="1"/>
    <col min="6" max="6" width="11.26953125" bestFit="1" customWidth="1"/>
    <col min="7" max="7" width="15.26953125" bestFit="1" customWidth="1"/>
    <col min="8" max="8" width="11.54296875" bestFit="1" customWidth="1"/>
    <col min="9" max="9" width="10.453125" bestFit="1" customWidth="1"/>
    <col min="10" max="10" width="19.81640625" bestFit="1" customWidth="1"/>
    <col min="11" max="11" width="9.54296875" customWidth="1"/>
    <col min="12" max="12" width="7" customWidth="1"/>
    <col min="13" max="13" width="5.1796875" bestFit="1" customWidth="1"/>
    <col min="14" max="14" width="11.1796875" bestFit="1" customWidth="1"/>
    <col min="15" max="15" width="7.453125" bestFit="1" customWidth="1"/>
    <col min="16" max="16" width="10.54296875" bestFit="1" customWidth="1"/>
    <col min="17" max="17" width="9.453125" customWidth="1"/>
    <col min="18" max="18" width="6.1796875" customWidth="1"/>
    <col min="19" max="19" width="11" bestFit="1" customWidth="1"/>
  </cols>
  <sheetData>
    <row r="1" spans="1:19" hidden="1" x14ac:dyDescent="0.35">
      <c r="A1" t="s">
        <v>95</v>
      </c>
      <c r="B1" t="s">
        <v>19</v>
      </c>
      <c r="C1" t="s">
        <v>18</v>
      </c>
      <c r="D1" t="s">
        <v>18</v>
      </c>
      <c r="E1" t="s">
        <v>8</v>
      </c>
      <c r="F1" t="s">
        <v>7</v>
      </c>
      <c r="G1" t="s">
        <v>7</v>
      </c>
      <c r="H1" t="s">
        <v>7</v>
      </c>
      <c r="I1" t="s">
        <v>7</v>
      </c>
      <c r="J1" t="s">
        <v>7</v>
      </c>
      <c r="K1" t="s">
        <v>8</v>
      </c>
      <c r="L1" t="s">
        <v>8</v>
      </c>
      <c r="M1" t="s">
        <v>7</v>
      </c>
      <c r="N1" t="s">
        <v>7</v>
      </c>
      <c r="O1" t="s">
        <v>7</v>
      </c>
      <c r="P1" t="s">
        <v>7</v>
      </c>
      <c r="Q1" t="s">
        <v>18</v>
      </c>
      <c r="R1" t="s">
        <v>18</v>
      </c>
      <c r="S1" t="s">
        <v>7</v>
      </c>
    </row>
    <row r="2" spans="1:19" ht="15.75" customHeight="1" x14ac:dyDescent="0.35">
      <c r="F2" s="40" t="s">
        <v>47</v>
      </c>
      <c r="G2" s="40"/>
      <c r="H2" s="40"/>
      <c r="I2" s="40"/>
      <c r="J2" s="41">
        <f>D6</f>
        <v>45474</v>
      </c>
      <c r="K2" s="41" t="s">
        <v>444</v>
      </c>
      <c r="L2" s="41">
        <f>D7</f>
        <v>45657</v>
      </c>
      <c r="M2" s="41"/>
      <c r="N2" s="41"/>
      <c r="O2" s="39"/>
      <c r="P2" s="39"/>
    </row>
    <row r="3" spans="1:19" ht="15" customHeight="1" x14ac:dyDescent="0.35">
      <c r="F3" s="13" t="s">
        <v>2</v>
      </c>
      <c r="G3" t="str">
        <f>D8</f>
        <v>7/1/24..12/31/24</v>
      </c>
      <c r="J3" s="41"/>
      <c r="K3" s="41"/>
      <c r="L3" s="41"/>
      <c r="M3" s="41"/>
      <c r="N3" s="41"/>
      <c r="O3" s="39"/>
      <c r="P3" s="39"/>
    </row>
    <row r="4" spans="1:19" ht="18.5" x14ac:dyDescent="0.35">
      <c r="H4" s="32"/>
    </row>
    <row r="5" spans="1:19" hidden="1" x14ac:dyDescent="0.35">
      <c r="A5" t="s">
        <v>8</v>
      </c>
      <c r="F5">
        <f>D11</f>
        <v>122302</v>
      </c>
      <c r="G5" t="str">
        <f>"T &amp; T Close Up"</f>
        <v>T &amp; T Close Up</v>
      </c>
    </row>
    <row r="6" spans="1:19" ht="15.75" hidden="1" customHeight="1" x14ac:dyDescent="0.35">
      <c r="A6" t="s">
        <v>8</v>
      </c>
      <c r="C6" t="s">
        <v>0</v>
      </c>
      <c r="D6" s="37">
        <f>Options!D4</f>
        <v>45474</v>
      </c>
    </row>
    <row r="7" spans="1:19" hidden="1" x14ac:dyDescent="0.35">
      <c r="A7" t="s">
        <v>8</v>
      </c>
      <c r="C7" t="s">
        <v>1</v>
      </c>
      <c r="D7" s="37">
        <f>Options!D5</f>
        <v>45657</v>
      </c>
    </row>
    <row r="8" spans="1:19" hidden="1" x14ac:dyDescent="0.35">
      <c r="A8" t="s">
        <v>8</v>
      </c>
      <c r="C8" t="s">
        <v>2</v>
      </c>
      <c r="D8" t="str">
        <f>"7/1/24..12/31/24"</f>
        <v>7/1/24..12/31/24</v>
      </c>
    </row>
    <row r="9" spans="1:19" hidden="1" x14ac:dyDescent="0.35">
      <c r="A9" t="s">
        <v>8</v>
      </c>
      <c r="C9" t="s">
        <v>3</v>
      </c>
      <c r="D9" t="str">
        <f>Options!D7</f>
        <v>PMNS</v>
      </c>
    </row>
    <row r="10" spans="1:19" hidden="1" x14ac:dyDescent="0.35">
      <c r="A10" t="s">
        <v>8</v>
      </c>
      <c r="C10" t="s">
        <v>5</v>
      </c>
      <c r="D10" t="str">
        <f>Options!D8</f>
        <v>FP</v>
      </c>
      <c r="I10" s="1"/>
    </row>
    <row r="11" spans="1:19" hidden="1" x14ac:dyDescent="0.35">
      <c r="A11" t="s">
        <v>8</v>
      </c>
      <c r="C11" t="s">
        <v>6</v>
      </c>
      <c r="D11">
        <f>Options!D9</f>
        <v>122302</v>
      </c>
      <c r="F11" s="7"/>
      <c r="G11" s="7"/>
      <c r="I11" s="8"/>
      <c r="J11" s="7"/>
      <c r="K11" s="7"/>
      <c r="L11" s="7"/>
    </row>
    <row r="12" spans="1:19" hidden="1" x14ac:dyDescent="0.35">
      <c r="A12" t="s">
        <v>8</v>
      </c>
      <c r="C12" t="s">
        <v>37</v>
      </c>
      <c r="D12">
        <f>Options!D10</f>
        <v>1905</v>
      </c>
      <c r="F12" s="7"/>
      <c r="G12" s="7"/>
      <c r="H12" s="7"/>
      <c r="I12" s="8"/>
      <c r="J12" s="7"/>
      <c r="K12" s="7"/>
      <c r="L12" s="7"/>
    </row>
    <row r="13" spans="1:19" hidden="1" x14ac:dyDescent="0.35">
      <c r="A13" t="s">
        <v>8</v>
      </c>
      <c r="C13" t="s">
        <v>23</v>
      </c>
      <c r="D13">
        <f>Options!D14</f>
        <v>2000</v>
      </c>
      <c r="F13" s="7"/>
      <c r="G13" s="7"/>
      <c r="H13" s="7"/>
      <c r="I13" s="9"/>
      <c r="J13" s="10"/>
      <c r="K13" s="10"/>
      <c r="L13" s="10"/>
    </row>
    <row r="14" spans="1:19" x14ac:dyDescent="0.35">
      <c r="F14" s="18" t="s">
        <v>27</v>
      </c>
      <c r="G14" s="18"/>
      <c r="H14" s="18"/>
      <c r="I14" s="18" t="s">
        <v>24</v>
      </c>
      <c r="J14" s="19" t="s">
        <v>21</v>
      </c>
      <c r="K14" s="19" t="s">
        <v>45</v>
      </c>
      <c r="L14" s="19" t="s">
        <v>45</v>
      </c>
      <c r="M14" s="19"/>
      <c r="N14" s="19"/>
      <c r="O14" s="19" t="s">
        <v>40</v>
      </c>
      <c r="P14" s="19" t="s">
        <v>32</v>
      </c>
      <c r="Q14" s="19" t="s">
        <v>43</v>
      </c>
      <c r="R14" s="19"/>
      <c r="S14" s="19"/>
    </row>
    <row r="15" spans="1:19" x14ac:dyDescent="0.35">
      <c r="F15" s="18" t="s">
        <v>28</v>
      </c>
      <c r="G15" s="19" t="s">
        <v>25</v>
      </c>
      <c r="H15" s="18" t="s">
        <v>42</v>
      </c>
      <c r="I15" s="18" t="s">
        <v>26</v>
      </c>
      <c r="J15" s="19" t="s">
        <v>29</v>
      </c>
      <c r="K15" s="19" t="s">
        <v>46</v>
      </c>
      <c r="L15" s="19" t="s">
        <v>29</v>
      </c>
      <c r="M15" s="20" t="s">
        <v>31</v>
      </c>
      <c r="N15" s="20" t="s">
        <v>36</v>
      </c>
      <c r="O15" s="20" t="s">
        <v>41</v>
      </c>
      <c r="P15" s="20" t="s">
        <v>33</v>
      </c>
      <c r="Q15" s="20" t="s">
        <v>34</v>
      </c>
      <c r="R15" s="20" t="s">
        <v>44</v>
      </c>
      <c r="S15" s="20" t="s">
        <v>25</v>
      </c>
    </row>
    <row r="16" spans="1:19" x14ac:dyDescent="0.35">
      <c r="F16" s="22" t="str">
        <f>"122302"</f>
        <v>122302</v>
      </c>
      <c r="G16" t="str">
        <f>"T &amp; T Close Up"</f>
        <v>T &amp; T Close Up</v>
      </c>
      <c r="H16" s="7" t="str">
        <f>"PR103376"</f>
        <v>PR103376</v>
      </c>
      <c r="I16" s="21">
        <v>45476</v>
      </c>
      <c r="J16" s="23">
        <v>2.85</v>
      </c>
      <c r="K16" s="23"/>
      <c r="L16" s="23"/>
      <c r="Q16" t="str">
        <f>"SO115812"</f>
        <v>SO115812</v>
      </c>
      <c r="R16" t="str">
        <f>"1223"</f>
        <v>1223</v>
      </c>
      <c r="S16" t="str">
        <f>"T &amp; T Cattle"</f>
        <v>T &amp; T Cattle</v>
      </c>
    </row>
    <row r="17" spans="1:19" hidden="1" x14ac:dyDescent="0.35">
      <c r="A17" t="s">
        <v>8</v>
      </c>
      <c r="F17" s="22"/>
      <c r="H17" s="7"/>
      <c r="I17" s="21"/>
      <c r="J17" s="23"/>
      <c r="K17" s="23" t="str">
        <f>H16</f>
        <v>PR103376</v>
      </c>
      <c r="L17" s="23">
        <f>J16</f>
        <v>2.85</v>
      </c>
    </row>
    <row r="18" spans="1:19" x14ac:dyDescent="0.35">
      <c r="F18" s="22"/>
      <c r="I18" s="21"/>
      <c r="K18" s="33" t="str">
        <f>K17</f>
        <v>PR103376</v>
      </c>
      <c r="L18" s="23">
        <f>L17</f>
        <v>2.85</v>
      </c>
      <c r="M18" s="16" t="str">
        <f>"1905"</f>
        <v>1905</v>
      </c>
      <c r="N18" t="str">
        <f>"Animate"</f>
        <v>Animate</v>
      </c>
      <c r="O18" s="31">
        <f>P18/(ROUND(L18,0))</f>
        <v>705.34</v>
      </c>
      <c r="P18" s="25">
        <v>2116.02</v>
      </c>
      <c r="Q18" s="25"/>
    </row>
    <row r="19" spans="1:19" ht="14.25" hidden="1" customHeight="1" x14ac:dyDescent="0.35">
      <c r="A19" t="s">
        <v>8</v>
      </c>
      <c r="F19" s="7"/>
      <c r="G19" s="7"/>
      <c r="H19" s="7"/>
      <c r="I19" s="7"/>
      <c r="J19" s="7"/>
      <c r="K19" s="7"/>
      <c r="L19" s="7"/>
    </row>
    <row r="20" spans="1:19" x14ac:dyDescent="0.35">
      <c r="A20" t="s">
        <v>91</v>
      </c>
      <c r="F20" s="22" t="str">
        <f>"122302"</f>
        <v>122302</v>
      </c>
      <c r="G20" t="str">
        <f>"T &amp; T Close Up"</f>
        <v>T &amp; T Close Up</v>
      </c>
      <c r="H20" s="7" t="str">
        <f>"PR103641"</f>
        <v>PR103641</v>
      </c>
      <c r="I20" s="21">
        <v>45482</v>
      </c>
      <c r="J20" s="23">
        <v>2.875</v>
      </c>
      <c r="K20" s="23"/>
      <c r="L20" s="23"/>
      <c r="Q20" t="str">
        <f>"SO116113"</f>
        <v>SO116113</v>
      </c>
      <c r="R20" t="str">
        <f>"1223"</f>
        <v>1223</v>
      </c>
      <c r="S20" t="str">
        <f>"T &amp; T Cattle"</f>
        <v>T &amp; T Cattle</v>
      </c>
    </row>
    <row r="21" spans="1:19" hidden="1" x14ac:dyDescent="0.35">
      <c r="A21" t="s">
        <v>92</v>
      </c>
      <c r="F21" s="22"/>
      <c r="H21" s="7"/>
      <c r="I21" s="21"/>
      <c r="J21" s="23"/>
      <c r="K21" s="23" t="str">
        <f>H20</f>
        <v>PR103641</v>
      </c>
      <c r="L21" s="23">
        <f>J20</f>
        <v>2.875</v>
      </c>
    </row>
    <row r="22" spans="1:19" x14ac:dyDescent="0.35">
      <c r="A22" t="s">
        <v>91</v>
      </c>
      <c r="F22" s="22"/>
      <c r="I22" s="21"/>
      <c r="K22" s="33" t="str">
        <f>K21</f>
        <v>PR103641</v>
      </c>
      <c r="L22" s="23">
        <f>L21</f>
        <v>2.875</v>
      </c>
      <c r="M22" s="16" t="str">
        <f>"1905"</f>
        <v>1905</v>
      </c>
      <c r="N22" t="str">
        <f>"Animate"</f>
        <v>Animate</v>
      </c>
      <c r="O22" s="31">
        <f>P22/(ROUND(L22,0))</f>
        <v>705.34</v>
      </c>
      <c r="P22" s="25">
        <v>2116.02</v>
      </c>
      <c r="Q22" s="25"/>
    </row>
    <row r="23" spans="1:19" ht="14.25" hidden="1" customHeight="1" x14ac:dyDescent="0.35">
      <c r="A23" t="s">
        <v>92</v>
      </c>
      <c r="F23" s="7"/>
      <c r="G23" s="7"/>
      <c r="H23" s="7"/>
      <c r="I23" s="7"/>
      <c r="J23" s="7"/>
      <c r="K23" s="7"/>
      <c r="L23" s="7"/>
    </row>
    <row r="24" spans="1:19" x14ac:dyDescent="0.35">
      <c r="A24" t="s">
        <v>91</v>
      </c>
      <c r="F24" s="22" t="str">
        <f>"122302"</f>
        <v>122302</v>
      </c>
      <c r="G24" t="str">
        <f>"T &amp; T Close Up"</f>
        <v>T &amp; T Close Up</v>
      </c>
      <c r="H24" s="7" t="str">
        <f>"PR103912"</f>
        <v>PR103912</v>
      </c>
      <c r="I24" s="21">
        <v>45492</v>
      </c>
      <c r="J24" s="23">
        <v>1.925</v>
      </c>
      <c r="K24" s="23"/>
      <c r="L24" s="23"/>
      <c r="Q24" t="str">
        <f>"SO116452"</f>
        <v>SO116452</v>
      </c>
      <c r="R24" t="str">
        <f>"1223"</f>
        <v>1223</v>
      </c>
      <c r="S24" t="str">
        <f>"T &amp; T Cattle"</f>
        <v>T &amp; T Cattle</v>
      </c>
    </row>
    <row r="25" spans="1:19" hidden="1" x14ac:dyDescent="0.35">
      <c r="A25" t="s">
        <v>92</v>
      </c>
      <c r="F25" s="22"/>
      <c r="H25" s="7"/>
      <c r="I25" s="21"/>
      <c r="J25" s="23"/>
      <c r="K25" s="23" t="str">
        <f>H24</f>
        <v>PR103912</v>
      </c>
      <c r="L25" s="23">
        <f>J24</f>
        <v>1.925</v>
      </c>
    </row>
    <row r="26" spans="1:19" x14ac:dyDescent="0.35">
      <c r="A26" t="s">
        <v>91</v>
      </c>
      <c r="F26" s="22"/>
      <c r="I26" s="21"/>
      <c r="K26" s="33" t="str">
        <f>K25</f>
        <v>PR103912</v>
      </c>
      <c r="L26" s="23">
        <f>L25</f>
        <v>1.925</v>
      </c>
      <c r="M26" s="16" t="str">
        <f>"1905"</f>
        <v>1905</v>
      </c>
      <c r="N26" t="str">
        <f>"Animate"</f>
        <v>Animate</v>
      </c>
      <c r="O26" s="31">
        <f>P26/(ROUND(L26,0))</f>
        <v>705.34</v>
      </c>
      <c r="P26" s="25">
        <v>1410.68</v>
      </c>
      <c r="Q26" s="25"/>
    </row>
    <row r="27" spans="1:19" ht="14.25" hidden="1" customHeight="1" x14ac:dyDescent="0.35">
      <c r="A27" t="s">
        <v>92</v>
      </c>
      <c r="F27" s="7"/>
      <c r="G27" s="7"/>
      <c r="H27" s="7"/>
      <c r="I27" s="7"/>
      <c r="J27" s="7"/>
      <c r="K27" s="7"/>
      <c r="L27" s="7"/>
    </row>
    <row r="28" spans="1:19" x14ac:dyDescent="0.35">
      <c r="A28" t="s">
        <v>91</v>
      </c>
      <c r="F28" s="22" t="str">
        <f>"122302"</f>
        <v>122302</v>
      </c>
      <c r="G28" t="str">
        <f>"T &amp; T Close Up"</f>
        <v>T &amp; T Close Up</v>
      </c>
      <c r="H28" s="7" t="str">
        <f>"PR104413"</f>
        <v>PR104413</v>
      </c>
      <c r="I28" s="21">
        <v>45505</v>
      </c>
      <c r="J28" s="23">
        <v>1.925</v>
      </c>
      <c r="K28" s="23"/>
      <c r="L28" s="23"/>
      <c r="Q28" t="str">
        <f>"SO117028"</f>
        <v>SO117028</v>
      </c>
      <c r="R28" t="str">
        <f>"1223"</f>
        <v>1223</v>
      </c>
      <c r="S28" t="str">
        <f>"T &amp; T Cattle"</f>
        <v>T &amp; T Cattle</v>
      </c>
    </row>
    <row r="29" spans="1:19" hidden="1" x14ac:dyDescent="0.35">
      <c r="A29" t="s">
        <v>92</v>
      </c>
      <c r="F29" s="22"/>
      <c r="H29" s="7"/>
      <c r="I29" s="21"/>
      <c r="J29" s="23"/>
      <c r="K29" s="23" t="str">
        <f>H28</f>
        <v>PR104413</v>
      </c>
      <c r="L29" s="23">
        <f>J28</f>
        <v>1.925</v>
      </c>
    </row>
    <row r="30" spans="1:19" x14ac:dyDescent="0.35">
      <c r="A30" t="s">
        <v>91</v>
      </c>
      <c r="F30" s="22"/>
      <c r="I30" s="21"/>
      <c r="K30" s="33" t="str">
        <f>K29</f>
        <v>PR104413</v>
      </c>
      <c r="L30" s="23">
        <f>L29</f>
        <v>1.925</v>
      </c>
      <c r="M30" s="16" t="str">
        <f>"1905"</f>
        <v>1905</v>
      </c>
      <c r="N30" t="str">
        <f>"Animate"</f>
        <v>Animate</v>
      </c>
      <c r="O30" s="31">
        <f>P30/(ROUND(L30,0))</f>
        <v>705.34</v>
      </c>
      <c r="P30" s="25">
        <v>1410.68</v>
      </c>
      <c r="Q30" s="25"/>
    </row>
    <row r="31" spans="1:19" ht="14.25" hidden="1" customHeight="1" x14ac:dyDescent="0.35">
      <c r="A31" t="s">
        <v>92</v>
      </c>
      <c r="F31" s="7"/>
      <c r="G31" s="7"/>
      <c r="H31" s="7"/>
      <c r="I31" s="7"/>
      <c r="J31" s="7"/>
      <c r="K31" s="7"/>
      <c r="L31" s="7"/>
    </row>
    <row r="32" spans="1:19" x14ac:dyDescent="0.35">
      <c r="A32" t="s">
        <v>91</v>
      </c>
      <c r="F32" s="22" t="str">
        <f>"122302"</f>
        <v>122302</v>
      </c>
      <c r="G32" t="str">
        <f>"T &amp; T Close Up"</f>
        <v>T &amp; T Close Up</v>
      </c>
      <c r="H32" s="7" t="str">
        <f>"PR104677"</f>
        <v>PR104677</v>
      </c>
      <c r="I32" s="21">
        <v>45511</v>
      </c>
      <c r="J32" s="23">
        <v>1.925</v>
      </c>
      <c r="K32" s="23"/>
      <c r="L32" s="23"/>
      <c r="Q32" t="str">
        <f>"SO117328"</f>
        <v>SO117328</v>
      </c>
      <c r="R32" t="str">
        <f>"1223"</f>
        <v>1223</v>
      </c>
      <c r="S32" t="str">
        <f>"T &amp; T Cattle"</f>
        <v>T &amp; T Cattle</v>
      </c>
    </row>
    <row r="33" spans="1:19" hidden="1" x14ac:dyDescent="0.35">
      <c r="A33" t="s">
        <v>92</v>
      </c>
      <c r="F33" s="22"/>
      <c r="H33" s="7"/>
      <c r="I33" s="21"/>
      <c r="J33" s="23"/>
      <c r="K33" s="23" t="str">
        <f>H32</f>
        <v>PR104677</v>
      </c>
      <c r="L33" s="23">
        <f>J32</f>
        <v>1.925</v>
      </c>
    </row>
    <row r="34" spans="1:19" x14ac:dyDescent="0.35">
      <c r="A34" t="s">
        <v>91</v>
      </c>
      <c r="F34" s="22"/>
      <c r="I34" s="21"/>
      <c r="K34" s="33" t="str">
        <f>K33</f>
        <v>PR104677</v>
      </c>
      <c r="L34" s="23">
        <f>L33</f>
        <v>1.925</v>
      </c>
      <c r="M34" s="16" t="str">
        <f>"1905"</f>
        <v>1905</v>
      </c>
      <c r="N34" t="str">
        <f>"Animate"</f>
        <v>Animate</v>
      </c>
      <c r="O34" s="31">
        <f>P34/(ROUND(L34,0))</f>
        <v>705.34</v>
      </c>
      <c r="P34" s="25">
        <v>1410.68</v>
      </c>
      <c r="Q34" s="25"/>
    </row>
    <row r="35" spans="1:19" ht="14.25" hidden="1" customHeight="1" x14ac:dyDescent="0.35">
      <c r="A35" t="s">
        <v>92</v>
      </c>
      <c r="F35" s="7"/>
      <c r="G35" s="7"/>
      <c r="H35" s="7"/>
      <c r="I35" s="7"/>
      <c r="J35" s="7"/>
      <c r="K35" s="7"/>
      <c r="L35" s="7"/>
    </row>
    <row r="36" spans="1:19" x14ac:dyDescent="0.35">
      <c r="A36" t="s">
        <v>91</v>
      </c>
      <c r="F36" s="22" t="str">
        <f>"122302"</f>
        <v>122302</v>
      </c>
      <c r="G36" t="str">
        <f>"T &amp; T Close Up"</f>
        <v>T &amp; T Close Up</v>
      </c>
      <c r="H36" s="7" t="str">
        <f>"PR104934"</f>
        <v>PR104934</v>
      </c>
      <c r="I36" s="21">
        <v>45518</v>
      </c>
      <c r="J36" s="23">
        <v>1.925</v>
      </c>
      <c r="K36" s="23"/>
      <c r="L36" s="23"/>
      <c r="Q36" t="str">
        <f>"SO117607"</f>
        <v>SO117607</v>
      </c>
      <c r="R36" t="str">
        <f>"1223"</f>
        <v>1223</v>
      </c>
      <c r="S36" t="str">
        <f>"T &amp; T Cattle"</f>
        <v>T &amp; T Cattle</v>
      </c>
    </row>
    <row r="37" spans="1:19" hidden="1" x14ac:dyDescent="0.35">
      <c r="A37" t="s">
        <v>92</v>
      </c>
      <c r="F37" s="22"/>
      <c r="H37" s="7"/>
      <c r="I37" s="21"/>
      <c r="J37" s="23"/>
      <c r="K37" s="23" t="str">
        <f>H36</f>
        <v>PR104934</v>
      </c>
      <c r="L37" s="23">
        <f>J36</f>
        <v>1.925</v>
      </c>
    </row>
    <row r="38" spans="1:19" x14ac:dyDescent="0.35">
      <c r="A38" t="s">
        <v>91</v>
      </c>
      <c r="F38" s="22"/>
      <c r="I38" s="21"/>
      <c r="K38" s="33" t="str">
        <f>K37</f>
        <v>PR104934</v>
      </c>
      <c r="L38" s="23">
        <f>L37</f>
        <v>1.925</v>
      </c>
      <c r="M38" s="16" t="str">
        <f>"1905"</f>
        <v>1905</v>
      </c>
      <c r="N38" t="str">
        <f>"Animate"</f>
        <v>Animate</v>
      </c>
      <c r="O38" s="31">
        <f>P38/(ROUND(L38,0))</f>
        <v>705.34</v>
      </c>
      <c r="P38" s="25">
        <v>1410.68</v>
      </c>
      <c r="Q38" s="25"/>
    </row>
    <row r="39" spans="1:19" ht="14.25" hidden="1" customHeight="1" x14ac:dyDescent="0.35">
      <c r="A39" t="s">
        <v>92</v>
      </c>
      <c r="F39" s="7"/>
      <c r="G39" s="7"/>
      <c r="H39" s="7"/>
      <c r="I39" s="7"/>
      <c r="J39" s="7"/>
      <c r="K39" s="7"/>
      <c r="L39" s="7"/>
    </row>
    <row r="40" spans="1:19" x14ac:dyDescent="0.35">
      <c r="A40" t="s">
        <v>91</v>
      </c>
      <c r="F40" s="22" t="str">
        <f>"122302"</f>
        <v>122302</v>
      </c>
      <c r="G40" t="str">
        <f>"T &amp; T Close Up"</f>
        <v>T &amp; T Close Up</v>
      </c>
      <c r="H40" s="7" t="str">
        <f>"PR105193"</f>
        <v>PR105193</v>
      </c>
      <c r="I40" s="21">
        <v>45525</v>
      </c>
      <c r="J40" s="23">
        <v>1.9</v>
      </c>
      <c r="K40" s="23"/>
      <c r="L40" s="23"/>
      <c r="Q40" t="str">
        <f>"SO117968"</f>
        <v>SO117968</v>
      </c>
      <c r="R40" t="str">
        <f>"1223"</f>
        <v>1223</v>
      </c>
      <c r="S40" t="str">
        <f>"T &amp; T Cattle"</f>
        <v>T &amp; T Cattle</v>
      </c>
    </row>
    <row r="41" spans="1:19" hidden="1" x14ac:dyDescent="0.35">
      <c r="A41" t="s">
        <v>92</v>
      </c>
      <c r="F41" s="22"/>
      <c r="H41" s="7"/>
      <c r="I41" s="21"/>
      <c r="J41" s="23"/>
      <c r="K41" s="23" t="str">
        <f>H40</f>
        <v>PR105193</v>
      </c>
      <c r="L41" s="23">
        <f>J40</f>
        <v>1.9</v>
      </c>
    </row>
    <row r="42" spans="1:19" x14ac:dyDescent="0.35">
      <c r="A42" t="s">
        <v>91</v>
      </c>
      <c r="F42" s="22"/>
      <c r="I42" s="21"/>
      <c r="K42" s="33" t="str">
        <f>K41</f>
        <v>PR105193</v>
      </c>
      <c r="L42" s="23">
        <f>L41</f>
        <v>1.9</v>
      </c>
      <c r="M42" s="16" t="str">
        <f>"1905"</f>
        <v>1905</v>
      </c>
      <c r="N42" t="str">
        <f>"Animate"</f>
        <v>Animate</v>
      </c>
      <c r="O42" s="31">
        <f>P42/(ROUND(L42,0))</f>
        <v>705.34</v>
      </c>
      <c r="P42" s="25">
        <v>1410.68</v>
      </c>
      <c r="Q42" s="25"/>
    </row>
    <row r="43" spans="1:19" ht="14.25" hidden="1" customHeight="1" x14ac:dyDescent="0.35">
      <c r="A43" t="s">
        <v>92</v>
      </c>
      <c r="F43" s="7"/>
      <c r="G43" s="7"/>
      <c r="H43" s="7"/>
      <c r="I43" s="7"/>
      <c r="J43" s="7"/>
      <c r="K43" s="7"/>
      <c r="L43" s="7"/>
    </row>
    <row r="44" spans="1:19" x14ac:dyDescent="0.35">
      <c r="A44" t="s">
        <v>91</v>
      </c>
      <c r="F44" s="22" t="str">
        <f>"122302"</f>
        <v>122302</v>
      </c>
      <c r="G44" t="str">
        <f>"T &amp; T Close Up"</f>
        <v>T &amp; T Close Up</v>
      </c>
      <c r="H44" s="7" t="str">
        <f>"PR105447"</f>
        <v>PR105447</v>
      </c>
      <c r="I44" s="21">
        <v>45534</v>
      </c>
      <c r="J44" s="23">
        <v>1.9750000000000001</v>
      </c>
      <c r="K44" s="23"/>
      <c r="L44" s="23"/>
      <c r="Q44" t="str">
        <f>"SO118262"</f>
        <v>SO118262</v>
      </c>
      <c r="R44" t="str">
        <f>"1223"</f>
        <v>1223</v>
      </c>
      <c r="S44" t="str">
        <f>"T &amp; T Cattle"</f>
        <v>T &amp; T Cattle</v>
      </c>
    </row>
    <row r="45" spans="1:19" hidden="1" x14ac:dyDescent="0.35">
      <c r="A45" t="s">
        <v>92</v>
      </c>
      <c r="F45" s="22"/>
      <c r="H45" s="7"/>
      <c r="I45" s="21"/>
      <c r="J45" s="23"/>
      <c r="K45" s="23" t="str">
        <f>H44</f>
        <v>PR105447</v>
      </c>
      <c r="L45" s="23">
        <f>J44</f>
        <v>1.9750000000000001</v>
      </c>
    </row>
    <row r="46" spans="1:19" x14ac:dyDescent="0.35">
      <c r="A46" t="s">
        <v>91</v>
      </c>
      <c r="F46" s="22"/>
      <c r="I46" s="21"/>
      <c r="K46" s="33" t="str">
        <f>K45</f>
        <v>PR105447</v>
      </c>
      <c r="L46" s="23">
        <f>L45</f>
        <v>1.9750000000000001</v>
      </c>
      <c r="M46" s="16" t="str">
        <f>"1905"</f>
        <v>1905</v>
      </c>
      <c r="N46" t="str">
        <f>"Animate"</f>
        <v>Animate</v>
      </c>
      <c r="O46" s="31">
        <f>P46/(ROUND(L46,0))</f>
        <v>705.34</v>
      </c>
      <c r="P46" s="25">
        <v>1410.68</v>
      </c>
      <c r="Q46" s="25"/>
    </row>
    <row r="47" spans="1:19" ht="14.25" hidden="1" customHeight="1" x14ac:dyDescent="0.35">
      <c r="A47" t="s">
        <v>92</v>
      </c>
      <c r="F47" s="7"/>
      <c r="G47" s="7"/>
      <c r="H47" s="7"/>
      <c r="I47" s="7"/>
      <c r="J47" s="7"/>
      <c r="K47" s="7"/>
      <c r="L47" s="7"/>
    </row>
    <row r="48" spans="1:19" x14ac:dyDescent="0.35">
      <c r="A48" t="s">
        <v>91</v>
      </c>
      <c r="F48" s="22" t="str">
        <f>"122302"</f>
        <v>122302</v>
      </c>
      <c r="G48" t="str">
        <f>"T &amp; T Close Up"</f>
        <v>T &amp; T Close Up</v>
      </c>
      <c r="H48" s="7" t="str">
        <f>"PR106006"</f>
        <v>PR106006</v>
      </c>
      <c r="I48" s="21">
        <v>45547</v>
      </c>
      <c r="J48" s="23">
        <v>1.925</v>
      </c>
      <c r="K48" s="23"/>
      <c r="L48" s="23"/>
      <c r="Q48" t="str">
        <f>"SO118936"</f>
        <v>SO118936</v>
      </c>
      <c r="R48" t="str">
        <f>"1223"</f>
        <v>1223</v>
      </c>
      <c r="S48" t="str">
        <f>"T &amp; T Cattle"</f>
        <v>T &amp; T Cattle</v>
      </c>
    </row>
    <row r="49" spans="1:19" hidden="1" x14ac:dyDescent="0.35">
      <c r="A49" t="s">
        <v>92</v>
      </c>
      <c r="F49" s="22"/>
      <c r="H49" s="7"/>
      <c r="I49" s="21"/>
      <c r="J49" s="23"/>
      <c r="K49" s="23" t="str">
        <f>H48</f>
        <v>PR106006</v>
      </c>
      <c r="L49" s="23">
        <f>J48</f>
        <v>1.925</v>
      </c>
    </row>
    <row r="50" spans="1:19" x14ac:dyDescent="0.35">
      <c r="A50" t="s">
        <v>91</v>
      </c>
      <c r="F50" s="22"/>
      <c r="I50" s="21"/>
      <c r="K50" s="33" t="str">
        <f>K49</f>
        <v>PR106006</v>
      </c>
      <c r="L50" s="23">
        <f>L49</f>
        <v>1.925</v>
      </c>
      <c r="M50" s="16" t="str">
        <f>"1905"</f>
        <v>1905</v>
      </c>
      <c r="N50" t="str">
        <f>"Animate"</f>
        <v>Animate</v>
      </c>
      <c r="O50" s="31">
        <f>P50/(ROUND(L50,0))</f>
        <v>705.34</v>
      </c>
      <c r="P50" s="25">
        <v>1410.68</v>
      </c>
      <c r="Q50" s="25"/>
    </row>
    <row r="51" spans="1:19" ht="14.25" hidden="1" customHeight="1" x14ac:dyDescent="0.35">
      <c r="A51" t="s">
        <v>92</v>
      </c>
      <c r="F51" s="7"/>
      <c r="G51" s="7"/>
      <c r="H51" s="7"/>
      <c r="I51" s="7"/>
      <c r="J51" s="7"/>
      <c r="K51" s="7"/>
      <c r="L51" s="7"/>
    </row>
    <row r="52" spans="1:19" x14ac:dyDescent="0.35">
      <c r="A52" t="s">
        <v>91</v>
      </c>
      <c r="F52" s="22" t="str">
        <f>"122302"</f>
        <v>122302</v>
      </c>
      <c r="G52" t="str">
        <f>"T &amp; T Close Up"</f>
        <v>T &amp; T Close Up</v>
      </c>
      <c r="H52" s="7" t="str">
        <f>"PR106311"</f>
        <v>PR106311</v>
      </c>
      <c r="I52" s="21">
        <v>45554</v>
      </c>
      <c r="J52" s="23">
        <v>2.9249999999999998</v>
      </c>
      <c r="K52" s="23"/>
      <c r="L52" s="23"/>
      <c r="Q52" t="str">
        <f>"SO119274"</f>
        <v>SO119274</v>
      </c>
      <c r="R52" t="str">
        <f>"1223"</f>
        <v>1223</v>
      </c>
      <c r="S52" t="str">
        <f>"T &amp; T Cattle"</f>
        <v>T &amp; T Cattle</v>
      </c>
    </row>
    <row r="53" spans="1:19" hidden="1" x14ac:dyDescent="0.35">
      <c r="A53" t="s">
        <v>92</v>
      </c>
      <c r="F53" s="22"/>
      <c r="H53" s="7"/>
      <c r="I53" s="21"/>
      <c r="J53" s="23"/>
      <c r="K53" s="23" t="str">
        <f>H52</f>
        <v>PR106311</v>
      </c>
      <c r="L53" s="23">
        <f>J52</f>
        <v>2.9249999999999998</v>
      </c>
    </row>
    <row r="54" spans="1:19" x14ac:dyDescent="0.35">
      <c r="A54" t="s">
        <v>91</v>
      </c>
      <c r="F54" s="22"/>
      <c r="I54" s="21"/>
      <c r="K54" s="33" t="str">
        <f>K53</f>
        <v>PR106311</v>
      </c>
      <c r="L54" s="23">
        <f>L53</f>
        <v>2.9249999999999998</v>
      </c>
      <c r="M54" s="16" t="str">
        <f>"1905"</f>
        <v>1905</v>
      </c>
      <c r="N54" t="str">
        <f>"Animate"</f>
        <v>Animate</v>
      </c>
      <c r="O54" s="31">
        <f>P54/(ROUND(L54,0))</f>
        <v>705.34</v>
      </c>
      <c r="P54" s="25">
        <v>2116.02</v>
      </c>
      <c r="Q54" s="25"/>
    </row>
    <row r="55" spans="1:19" ht="14.25" hidden="1" customHeight="1" x14ac:dyDescent="0.35">
      <c r="A55" t="s">
        <v>92</v>
      </c>
      <c r="F55" s="7"/>
      <c r="G55" s="7"/>
      <c r="H55" s="7"/>
      <c r="I55" s="7"/>
      <c r="J55" s="7"/>
      <c r="K55" s="7"/>
      <c r="L55" s="7"/>
    </row>
    <row r="56" spans="1:19" x14ac:dyDescent="0.35">
      <c r="A56" t="s">
        <v>91</v>
      </c>
      <c r="F56" s="22" t="str">
        <f>"122302"</f>
        <v>122302</v>
      </c>
      <c r="G56" t="str">
        <f>"T &amp; T Close Up"</f>
        <v>T &amp; T Close Up</v>
      </c>
      <c r="H56" s="7" t="str">
        <f>"PR106575"</f>
        <v>PR106575</v>
      </c>
      <c r="I56" s="21">
        <v>45560</v>
      </c>
      <c r="J56" s="23">
        <v>2</v>
      </c>
      <c r="K56" s="23"/>
      <c r="L56" s="23"/>
      <c r="Q56" t="str">
        <f>"SO119602"</f>
        <v>SO119602</v>
      </c>
      <c r="R56" t="str">
        <f>"1223"</f>
        <v>1223</v>
      </c>
      <c r="S56" t="str">
        <f>"T &amp; T Cattle"</f>
        <v>T &amp; T Cattle</v>
      </c>
    </row>
    <row r="57" spans="1:19" hidden="1" x14ac:dyDescent="0.35">
      <c r="A57" t="s">
        <v>92</v>
      </c>
      <c r="F57" s="22"/>
      <c r="H57" s="7"/>
      <c r="I57" s="21"/>
      <c r="J57" s="23"/>
      <c r="K57" s="23" t="str">
        <f>H56</f>
        <v>PR106575</v>
      </c>
      <c r="L57" s="23">
        <f>J56</f>
        <v>2</v>
      </c>
    </row>
    <row r="58" spans="1:19" x14ac:dyDescent="0.35">
      <c r="A58" t="s">
        <v>91</v>
      </c>
      <c r="F58" s="22"/>
      <c r="I58" s="21"/>
      <c r="K58" s="33" t="str">
        <f>K57</f>
        <v>PR106575</v>
      </c>
      <c r="L58" s="23">
        <f>L57</f>
        <v>2</v>
      </c>
      <c r="M58" s="16" t="str">
        <f>"1905"</f>
        <v>1905</v>
      </c>
      <c r="N58" t="str">
        <f>"Animate"</f>
        <v>Animate</v>
      </c>
      <c r="O58" s="31">
        <f>P58/(ROUND(L58,0))</f>
        <v>705.34</v>
      </c>
      <c r="P58" s="25">
        <v>1410.68</v>
      </c>
      <c r="Q58" s="25"/>
    </row>
    <row r="59" spans="1:19" ht="14.25" hidden="1" customHeight="1" x14ac:dyDescent="0.35">
      <c r="A59" t="s">
        <v>92</v>
      </c>
      <c r="F59" s="7"/>
      <c r="G59" s="7"/>
      <c r="H59" s="7"/>
      <c r="I59" s="7"/>
      <c r="J59" s="7"/>
      <c r="K59" s="7"/>
      <c r="L59" s="7"/>
    </row>
    <row r="60" spans="1:19" x14ac:dyDescent="0.35">
      <c r="A60" t="s">
        <v>91</v>
      </c>
      <c r="F60" s="22" t="str">
        <f>"122302"</f>
        <v>122302</v>
      </c>
      <c r="G60" t="str">
        <f>"T &amp; T Close Up"</f>
        <v>T &amp; T Close Up</v>
      </c>
      <c r="H60" s="7" t="str">
        <f>"PR106899"</f>
        <v>PR106899</v>
      </c>
      <c r="I60" s="21">
        <v>45567</v>
      </c>
      <c r="J60" s="23">
        <v>2.0249999999999999</v>
      </c>
      <c r="K60" s="23"/>
      <c r="L60" s="23"/>
      <c r="Q60" t="str">
        <f>"SO119928"</f>
        <v>SO119928</v>
      </c>
      <c r="R60" t="str">
        <f>"1223"</f>
        <v>1223</v>
      </c>
      <c r="S60" t="str">
        <f>"T &amp; T Cattle"</f>
        <v>T &amp; T Cattle</v>
      </c>
    </row>
    <row r="61" spans="1:19" hidden="1" x14ac:dyDescent="0.35">
      <c r="A61" t="s">
        <v>92</v>
      </c>
      <c r="F61" s="22"/>
      <c r="H61" s="7"/>
      <c r="I61" s="21"/>
      <c r="J61" s="23"/>
      <c r="K61" s="23" t="str">
        <f>H60</f>
        <v>PR106899</v>
      </c>
      <c r="L61" s="23">
        <f>J60</f>
        <v>2.0249999999999999</v>
      </c>
    </row>
    <row r="62" spans="1:19" x14ac:dyDescent="0.35">
      <c r="A62" t="s">
        <v>91</v>
      </c>
      <c r="F62" s="22"/>
      <c r="I62" s="21"/>
      <c r="K62" s="33" t="str">
        <f>K61</f>
        <v>PR106899</v>
      </c>
      <c r="L62" s="23">
        <f>L61</f>
        <v>2.0249999999999999</v>
      </c>
      <c r="M62" s="16" t="str">
        <f>"1905"</f>
        <v>1905</v>
      </c>
      <c r="N62" t="str">
        <f>"Animate"</f>
        <v>Animate</v>
      </c>
      <c r="O62" s="31">
        <f>P62/(ROUND(L62,0))</f>
        <v>705.34</v>
      </c>
      <c r="P62" s="25">
        <v>1410.68</v>
      </c>
      <c r="Q62" s="25"/>
    </row>
    <row r="63" spans="1:19" ht="14.25" hidden="1" customHeight="1" x14ac:dyDescent="0.35">
      <c r="A63" t="s">
        <v>92</v>
      </c>
      <c r="F63" s="7"/>
      <c r="G63" s="7"/>
      <c r="H63" s="7"/>
      <c r="I63" s="7"/>
      <c r="J63" s="7"/>
      <c r="K63" s="7"/>
      <c r="L63" s="7"/>
    </row>
    <row r="64" spans="1:19" x14ac:dyDescent="0.35">
      <c r="A64" t="s">
        <v>91</v>
      </c>
      <c r="F64" s="22" t="str">
        <f>"122302"</f>
        <v>122302</v>
      </c>
      <c r="G64" t="str">
        <f>"T &amp; T Close Up"</f>
        <v>T &amp; T Close Up</v>
      </c>
      <c r="H64" s="7" t="str">
        <f>"PR107180"</f>
        <v>PR107180</v>
      </c>
      <c r="I64" s="21">
        <v>45575</v>
      </c>
      <c r="J64" s="23">
        <v>1.95</v>
      </c>
      <c r="K64" s="23"/>
      <c r="L64" s="23"/>
      <c r="Q64" t="str">
        <f>"SO120260"</f>
        <v>SO120260</v>
      </c>
      <c r="R64" t="str">
        <f>"1223"</f>
        <v>1223</v>
      </c>
      <c r="S64" t="str">
        <f>"T &amp; T Cattle"</f>
        <v>T &amp; T Cattle</v>
      </c>
    </row>
    <row r="65" spans="1:19" hidden="1" x14ac:dyDescent="0.35">
      <c r="A65" t="s">
        <v>92</v>
      </c>
      <c r="F65" s="22"/>
      <c r="H65" s="7"/>
      <c r="I65" s="21"/>
      <c r="J65" s="23"/>
      <c r="K65" s="23" t="str">
        <f>H64</f>
        <v>PR107180</v>
      </c>
      <c r="L65" s="23">
        <f>J64</f>
        <v>1.95</v>
      </c>
    </row>
    <row r="66" spans="1:19" x14ac:dyDescent="0.35">
      <c r="A66" t="s">
        <v>91</v>
      </c>
      <c r="F66" s="22"/>
      <c r="I66" s="21"/>
      <c r="K66" s="33" t="str">
        <f>K65</f>
        <v>PR107180</v>
      </c>
      <c r="L66" s="23">
        <f>L65</f>
        <v>1.95</v>
      </c>
      <c r="M66" s="16" t="str">
        <f>"1905"</f>
        <v>1905</v>
      </c>
      <c r="N66" t="str">
        <f>"Animate"</f>
        <v>Animate</v>
      </c>
      <c r="O66" s="31">
        <f>P66/(ROUND(L66,0))</f>
        <v>705.34</v>
      </c>
      <c r="P66" s="25">
        <v>1410.68</v>
      </c>
      <c r="Q66" s="25"/>
    </row>
    <row r="67" spans="1:19" ht="14.25" hidden="1" customHeight="1" x14ac:dyDescent="0.35">
      <c r="A67" t="s">
        <v>92</v>
      </c>
      <c r="F67" s="7"/>
      <c r="G67" s="7"/>
      <c r="H67" s="7"/>
      <c r="I67" s="7"/>
      <c r="J67" s="7"/>
      <c r="K67" s="7"/>
      <c r="L67" s="7"/>
    </row>
    <row r="68" spans="1:19" x14ac:dyDescent="0.35">
      <c r="A68" t="s">
        <v>91</v>
      </c>
      <c r="F68" s="22" t="str">
        <f>"122302"</f>
        <v>122302</v>
      </c>
      <c r="G68" t="str">
        <f>"T &amp; T Close Up"</f>
        <v>T &amp; T Close Up</v>
      </c>
      <c r="H68" s="7" t="str">
        <f>"PR107525"</f>
        <v>PR107525</v>
      </c>
      <c r="I68" s="21">
        <v>45582</v>
      </c>
      <c r="J68" s="23">
        <v>2.95</v>
      </c>
      <c r="K68" s="23"/>
      <c r="L68" s="23"/>
      <c r="Q68" t="str">
        <f>"SO120611"</f>
        <v>SO120611</v>
      </c>
      <c r="R68" t="str">
        <f>"1223"</f>
        <v>1223</v>
      </c>
      <c r="S68" t="str">
        <f>"T &amp; T Cattle"</f>
        <v>T &amp; T Cattle</v>
      </c>
    </row>
    <row r="69" spans="1:19" hidden="1" x14ac:dyDescent="0.35">
      <c r="A69" t="s">
        <v>92</v>
      </c>
      <c r="F69" s="22"/>
      <c r="H69" s="7"/>
      <c r="I69" s="21"/>
      <c r="J69" s="23"/>
      <c r="K69" s="23" t="str">
        <f>H68</f>
        <v>PR107525</v>
      </c>
      <c r="L69" s="23">
        <f>J68</f>
        <v>2.95</v>
      </c>
    </row>
    <row r="70" spans="1:19" x14ac:dyDescent="0.35">
      <c r="A70" t="s">
        <v>91</v>
      </c>
      <c r="F70" s="22"/>
      <c r="I70" s="21"/>
      <c r="K70" s="33" t="str">
        <f>K69</f>
        <v>PR107525</v>
      </c>
      <c r="L70" s="23">
        <f>L69</f>
        <v>2.95</v>
      </c>
      <c r="M70" s="16" t="str">
        <f>"1905"</f>
        <v>1905</v>
      </c>
      <c r="N70" t="str">
        <f>"Animate"</f>
        <v>Animate</v>
      </c>
      <c r="O70" s="31">
        <f>P70/(ROUND(L70,0))</f>
        <v>705.34</v>
      </c>
      <c r="P70" s="25">
        <v>2116.02</v>
      </c>
      <c r="Q70" s="25"/>
    </row>
    <row r="71" spans="1:19" ht="14.25" hidden="1" customHeight="1" x14ac:dyDescent="0.35">
      <c r="A71" t="s">
        <v>92</v>
      </c>
      <c r="F71" s="7"/>
      <c r="G71" s="7"/>
      <c r="H71" s="7"/>
      <c r="I71" s="7"/>
      <c r="J71" s="7"/>
      <c r="K71" s="7"/>
      <c r="L71" s="7"/>
    </row>
    <row r="72" spans="1:19" x14ac:dyDescent="0.35">
      <c r="A72" t="s">
        <v>91</v>
      </c>
      <c r="F72" s="22" t="str">
        <f>"122302"</f>
        <v>122302</v>
      </c>
      <c r="G72" t="str">
        <f>"T &amp; T Close Up"</f>
        <v>T &amp; T Close Up</v>
      </c>
      <c r="H72" s="7" t="str">
        <f>"PR107845"</f>
        <v>PR107845</v>
      </c>
      <c r="I72" s="21">
        <v>45589</v>
      </c>
      <c r="J72" s="23">
        <v>2.95</v>
      </c>
      <c r="K72" s="23"/>
      <c r="L72" s="23"/>
      <c r="Q72" t="str">
        <f>"SO121002"</f>
        <v>SO121002</v>
      </c>
      <c r="R72" t="str">
        <f>"1223"</f>
        <v>1223</v>
      </c>
      <c r="S72" t="str">
        <f>"T &amp; T Cattle"</f>
        <v>T &amp; T Cattle</v>
      </c>
    </row>
    <row r="73" spans="1:19" hidden="1" x14ac:dyDescent="0.35">
      <c r="A73" t="s">
        <v>92</v>
      </c>
      <c r="F73" s="22"/>
      <c r="H73" s="7"/>
      <c r="I73" s="21"/>
      <c r="J73" s="23"/>
      <c r="K73" s="23" t="str">
        <f>H72</f>
        <v>PR107845</v>
      </c>
      <c r="L73" s="23">
        <f>J72</f>
        <v>2.95</v>
      </c>
    </row>
    <row r="74" spans="1:19" x14ac:dyDescent="0.35">
      <c r="A74" t="s">
        <v>91</v>
      </c>
      <c r="F74" s="22"/>
      <c r="I74" s="21"/>
      <c r="K74" s="33" t="str">
        <f>K73</f>
        <v>PR107845</v>
      </c>
      <c r="L74" s="23">
        <f>L73</f>
        <v>2.95</v>
      </c>
      <c r="M74" s="16" t="str">
        <f>"1905"</f>
        <v>1905</v>
      </c>
      <c r="N74" t="str">
        <f>"Animate"</f>
        <v>Animate</v>
      </c>
      <c r="O74" s="31">
        <f>P74/(ROUND(L74,0))</f>
        <v>705.34</v>
      </c>
      <c r="P74" s="25">
        <v>2116.02</v>
      </c>
      <c r="Q74" s="25"/>
    </row>
    <row r="75" spans="1:19" ht="14.25" hidden="1" customHeight="1" x14ac:dyDescent="0.35">
      <c r="A75" t="s">
        <v>92</v>
      </c>
      <c r="F75" s="7"/>
      <c r="G75" s="7"/>
      <c r="H75" s="7"/>
      <c r="I75" s="7"/>
      <c r="J75" s="7"/>
      <c r="K75" s="7"/>
      <c r="L75" s="7"/>
    </row>
    <row r="76" spans="1:19" x14ac:dyDescent="0.35">
      <c r="A76" t="s">
        <v>91</v>
      </c>
      <c r="F76" s="22" t="str">
        <f>"122302"</f>
        <v>122302</v>
      </c>
      <c r="G76" t="str">
        <f>"T &amp; T Close Up"</f>
        <v>T &amp; T Close Up</v>
      </c>
      <c r="H76" s="7" t="str">
        <f>"PR108182"</f>
        <v>PR108182</v>
      </c>
      <c r="I76" s="21">
        <v>45596</v>
      </c>
      <c r="J76" s="23">
        <v>2.95</v>
      </c>
      <c r="K76" s="23"/>
      <c r="L76" s="23"/>
      <c r="Q76" t="str">
        <f>"SO121415"</f>
        <v>SO121415</v>
      </c>
      <c r="R76" t="str">
        <f>"1223"</f>
        <v>1223</v>
      </c>
      <c r="S76" t="str">
        <f>"T &amp; T Cattle"</f>
        <v>T &amp; T Cattle</v>
      </c>
    </row>
    <row r="77" spans="1:19" hidden="1" x14ac:dyDescent="0.35">
      <c r="A77" t="s">
        <v>92</v>
      </c>
      <c r="F77" s="22"/>
      <c r="H77" s="7"/>
      <c r="I77" s="21"/>
      <c r="J77" s="23"/>
      <c r="K77" s="23" t="str">
        <f>H76</f>
        <v>PR108182</v>
      </c>
      <c r="L77" s="23">
        <f>J76</f>
        <v>2.95</v>
      </c>
    </row>
    <row r="78" spans="1:19" x14ac:dyDescent="0.35">
      <c r="A78" t="s">
        <v>91</v>
      </c>
      <c r="F78" s="22"/>
      <c r="I78" s="21"/>
      <c r="K78" s="33" t="str">
        <f>K77</f>
        <v>PR108182</v>
      </c>
      <c r="L78" s="23">
        <f>L77</f>
        <v>2.95</v>
      </c>
      <c r="M78" s="16" t="str">
        <f>"1905"</f>
        <v>1905</v>
      </c>
      <c r="N78" t="str">
        <f>"Animate"</f>
        <v>Animate</v>
      </c>
      <c r="O78" s="31">
        <f>P78/(ROUND(L78,0))</f>
        <v>705.34</v>
      </c>
      <c r="P78" s="25">
        <v>2116.02</v>
      </c>
      <c r="Q78" s="25"/>
    </row>
    <row r="79" spans="1:19" ht="14.25" hidden="1" customHeight="1" x14ac:dyDescent="0.35">
      <c r="A79" t="s">
        <v>92</v>
      </c>
      <c r="F79" s="7"/>
      <c r="G79" s="7"/>
      <c r="H79" s="7"/>
      <c r="I79" s="7"/>
      <c r="J79" s="7"/>
      <c r="K79" s="7"/>
      <c r="L79" s="7"/>
    </row>
    <row r="80" spans="1:19" x14ac:dyDescent="0.35">
      <c r="A80" t="s">
        <v>91</v>
      </c>
      <c r="F80" s="22" t="str">
        <f>"122302"</f>
        <v>122302</v>
      </c>
      <c r="G80" t="str">
        <f>"T &amp; T Close Up"</f>
        <v>T &amp; T Close Up</v>
      </c>
      <c r="H80" s="7" t="str">
        <f>"PR108496"</f>
        <v>PR108496</v>
      </c>
      <c r="I80" s="21">
        <v>45603</v>
      </c>
      <c r="J80" s="23">
        <v>1.95</v>
      </c>
      <c r="K80" s="23"/>
      <c r="L80" s="23"/>
      <c r="Q80" t="str">
        <f>"SO121813"</f>
        <v>SO121813</v>
      </c>
      <c r="R80" t="str">
        <f>"1223"</f>
        <v>1223</v>
      </c>
      <c r="S80" t="str">
        <f>"T &amp; T Cattle"</f>
        <v>T &amp; T Cattle</v>
      </c>
    </row>
    <row r="81" spans="1:19" hidden="1" x14ac:dyDescent="0.35">
      <c r="A81" t="s">
        <v>92</v>
      </c>
      <c r="F81" s="22"/>
      <c r="H81" s="7"/>
      <c r="I81" s="21"/>
      <c r="J81" s="23"/>
      <c r="K81" s="23" t="str">
        <f>H80</f>
        <v>PR108496</v>
      </c>
      <c r="L81" s="23">
        <f>J80</f>
        <v>1.95</v>
      </c>
    </row>
    <row r="82" spans="1:19" x14ac:dyDescent="0.35">
      <c r="A82" t="s">
        <v>91</v>
      </c>
      <c r="F82" s="22"/>
      <c r="I82" s="21"/>
      <c r="K82" s="33" t="str">
        <f>K81</f>
        <v>PR108496</v>
      </c>
      <c r="L82" s="23">
        <f>L81</f>
        <v>1.95</v>
      </c>
      <c r="M82" s="16" t="str">
        <f>"1905"</f>
        <v>1905</v>
      </c>
      <c r="N82" t="str">
        <f>"Animate"</f>
        <v>Animate</v>
      </c>
      <c r="O82" s="31">
        <f>P82/(ROUND(L82,0))</f>
        <v>705.34</v>
      </c>
      <c r="P82" s="25">
        <v>1410.68</v>
      </c>
      <c r="Q82" s="25"/>
    </row>
    <row r="83" spans="1:19" ht="14.25" hidden="1" customHeight="1" x14ac:dyDescent="0.35">
      <c r="A83" t="s">
        <v>92</v>
      </c>
      <c r="F83" s="7"/>
      <c r="G83" s="7"/>
      <c r="H83" s="7"/>
      <c r="I83" s="7"/>
      <c r="J83" s="7"/>
      <c r="K83" s="7"/>
      <c r="L83" s="7"/>
    </row>
    <row r="84" spans="1:19" x14ac:dyDescent="0.35">
      <c r="A84" t="s">
        <v>91</v>
      </c>
      <c r="F84" s="22" t="str">
        <f>"122302"</f>
        <v>122302</v>
      </c>
      <c r="G84" t="str">
        <f>"T &amp; T Close Up"</f>
        <v>T &amp; T Close Up</v>
      </c>
      <c r="H84" s="7" t="str">
        <f>"PR108845"</f>
        <v>PR108845</v>
      </c>
      <c r="I84" s="21">
        <v>45610</v>
      </c>
      <c r="J84" s="23">
        <v>1.9750000000000001</v>
      </c>
      <c r="K84" s="23"/>
      <c r="L84" s="23"/>
      <c r="Q84" t="str">
        <f>"SO122218"</f>
        <v>SO122218</v>
      </c>
      <c r="R84" t="str">
        <f>"1223"</f>
        <v>1223</v>
      </c>
      <c r="S84" t="str">
        <f>"T &amp; T Cattle"</f>
        <v>T &amp; T Cattle</v>
      </c>
    </row>
    <row r="85" spans="1:19" hidden="1" x14ac:dyDescent="0.35">
      <c r="A85" t="s">
        <v>92</v>
      </c>
      <c r="F85" s="22"/>
      <c r="H85" s="7"/>
      <c r="I85" s="21"/>
      <c r="J85" s="23"/>
      <c r="K85" s="23" t="str">
        <f>H84</f>
        <v>PR108845</v>
      </c>
      <c r="L85" s="23">
        <f>J84</f>
        <v>1.9750000000000001</v>
      </c>
    </row>
    <row r="86" spans="1:19" x14ac:dyDescent="0.35">
      <c r="A86" t="s">
        <v>91</v>
      </c>
      <c r="F86" s="22"/>
      <c r="I86" s="21"/>
      <c r="K86" s="33" t="str">
        <f>K85</f>
        <v>PR108845</v>
      </c>
      <c r="L86" s="23">
        <f>L85</f>
        <v>1.9750000000000001</v>
      </c>
      <c r="M86" s="16" t="str">
        <f>"1905"</f>
        <v>1905</v>
      </c>
      <c r="N86" t="str">
        <f>"Animate"</f>
        <v>Animate</v>
      </c>
      <c r="O86" s="31">
        <f>P86/(ROUND(L86,0))</f>
        <v>705.34</v>
      </c>
      <c r="P86" s="25">
        <v>1410.68</v>
      </c>
      <c r="Q86" s="25"/>
    </row>
    <row r="87" spans="1:19" ht="14.25" hidden="1" customHeight="1" x14ac:dyDescent="0.35">
      <c r="A87" t="s">
        <v>92</v>
      </c>
      <c r="F87" s="7"/>
      <c r="G87" s="7"/>
      <c r="H87" s="7"/>
      <c r="I87" s="7"/>
      <c r="J87" s="7"/>
      <c r="K87" s="7"/>
      <c r="L87" s="7"/>
    </row>
    <row r="88" spans="1:19" x14ac:dyDescent="0.35">
      <c r="A88" t="s">
        <v>91</v>
      </c>
      <c r="F88" s="22" t="str">
        <f>"122302"</f>
        <v>122302</v>
      </c>
      <c r="G88" t="str">
        <f>"T &amp; T Close Up"</f>
        <v>T &amp; T Close Up</v>
      </c>
      <c r="H88" s="7" t="str">
        <f>"PR109174"</f>
        <v>PR109174</v>
      </c>
      <c r="I88" s="21">
        <v>45617</v>
      </c>
      <c r="J88" s="23">
        <v>3.9</v>
      </c>
      <c r="K88" s="23"/>
      <c r="L88" s="23"/>
      <c r="Q88" t="str">
        <f>"SO122594"</f>
        <v>SO122594</v>
      </c>
      <c r="R88" t="str">
        <f>"1223"</f>
        <v>1223</v>
      </c>
      <c r="S88" t="str">
        <f>"T &amp; T Cattle"</f>
        <v>T &amp; T Cattle</v>
      </c>
    </row>
    <row r="89" spans="1:19" hidden="1" x14ac:dyDescent="0.35">
      <c r="A89" t="s">
        <v>92</v>
      </c>
      <c r="F89" s="22"/>
      <c r="H89" s="7"/>
      <c r="I89" s="21"/>
      <c r="J89" s="23"/>
      <c r="K89" s="23" t="str">
        <f>H88</f>
        <v>PR109174</v>
      </c>
      <c r="L89" s="23">
        <f>J88</f>
        <v>3.9</v>
      </c>
    </row>
    <row r="90" spans="1:19" x14ac:dyDescent="0.35">
      <c r="A90" t="s">
        <v>91</v>
      </c>
      <c r="F90" s="22"/>
      <c r="I90" s="21"/>
      <c r="K90" s="33" t="str">
        <f>K89</f>
        <v>PR109174</v>
      </c>
      <c r="L90" s="23">
        <f>L89</f>
        <v>3.9</v>
      </c>
      <c r="M90" s="16" t="str">
        <f>"1905"</f>
        <v>1905</v>
      </c>
      <c r="N90" t="str">
        <f>"Animate"</f>
        <v>Animate</v>
      </c>
      <c r="O90" s="31">
        <f>P90/(ROUND(L90,0))</f>
        <v>705.34</v>
      </c>
      <c r="P90" s="25">
        <v>2821.36</v>
      </c>
      <c r="Q90" s="25"/>
    </row>
    <row r="91" spans="1:19" ht="14.25" hidden="1" customHeight="1" x14ac:dyDescent="0.35">
      <c r="A91" t="s">
        <v>92</v>
      </c>
      <c r="F91" s="7"/>
      <c r="G91" s="7"/>
      <c r="H91" s="7"/>
      <c r="I91" s="7"/>
      <c r="J91" s="7"/>
      <c r="K91" s="7"/>
      <c r="L91" s="7"/>
    </row>
    <row r="92" spans="1:19" x14ac:dyDescent="0.35">
      <c r="A92" t="s">
        <v>91</v>
      </c>
      <c r="F92" s="22" t="str">
        <f>"122302"</f>
        <v>122302</v>
      </c>
      <c r="G92" t="str">
        <f>"T &amp; T Close Up"</f>
        <v>T &amp; T Close Up</v>
      </c>
      <c r="H92" s="7" t="str">
        <f>"PR109470"</f>
        <v>PR109470</v>
      </c>
      <c r="I92" s="21">
        <v>45623</v>
      </c>
      <c r="J92" s="23">
        <v>3.8250000000000002</v>
      </c>
      <c r="K92" s="23"/>
      <c r="L92" s="23"/>
      <c r="Q92" t="str">
        <f>"SO122959"</f>
        <v>SO122959</v>
      </c>
      <c r="R92" t="str">
        <f>"1223"</f>
        <v>1223</v>
      </c>
      <c r="S92" t="str">
        <f>"T &amp; T Cattle"</f>
        <v>T &amp; T Cattle</v>
      </c>
    </row>
    <row r="93" spans="1:19" hidden="1" x14ac:dyDescent="0.35">
      <c r="A93" t="s">
        <v>92</v>
      </c>
      <c r="F93" s="22"/>
      <c r="H93" s="7"/>
      <c r="I93" s="21"/>
      <c r="J93" s="23"/>
      <c r="K93" s="23" t="str">
        <f>H92</f>
        <v>PR109470</v>
      </c>
      <c r="L93" s="23">
        <f>J92</f>
        <v>3.8250000000000002</v>
      </c>
    </row>
    <row r="94" spans="1:19" x14ac:dyDescent="0.35">
      <c r="A94" t="s">
        <v>91</v>
      </c>
      <c r="F94" s="22"/>
      <c r="I94" s="21"/>
      <c r="K94" s="33" t="str">
        <f>K93</f>
        <v>PR109470</v>
      </c>
      <c r="L94" s="23">
        <f>L93</f>
        <v>3.8250000000000002</v>
      </c>
      <c r="M94" s="16" t="str">
        <f>"1905"</f>
        <v>1905</v>
      </c>
      <c r="N94" t="str">
        <f>"Animate"</f>
        <v>Animate</v>
      </c>
      <c r="O94" s="31">
        <f>P94/(ROUND(L94,0))</f>
        <v>705.34</v>
      </c>
      <c r="P94" s="25">
        <v>2821.36</v>
      </c>
      <c r="Q94" s="25"/>
    </row>
    <row r="95" spans="1:19" ht="14.25" hidden="1" customHeight="1" x14ac:dyDescent="0.35">
      <c r="A95" t="s">
        <v>92</v>
      </c>
      <c r="F95" s="7"/>
      <c r="G95" s="7"/>
      <c r="H95" s="7"/>
      <c r="I95" s="7"/>
      <c r="J95" s="7"/>
      <c r="K95" s="7"/>
      <c r="L95" s="7"/>
    </row>
    <row r="96" spans="1:19" x14ac:dyDescent="0.35">
      <c r="A96" t="s">
        <v>91</v>
      </c>
      <c r="F96" s="22" t="str">
        <f>"122302"</f>
        <v>122302</v>
      </c>
      <c r="G96" t="str">
        <f>"T &amp; T Close Up"</f>
        <v>T &amp; T Close Up</v>
      </c>
      <c r="H96" s="7" t="str">
        <f>"PR109875"</f>
        <v>PR109875</v>
      </c>
      <c r="I96" s="21">
        <v>45631</v>
      </c>
      <c r="J96" s="23">
        <v>3.95</v>
      </c>
      <c r="K96" s="23"/>
      <c r="L96" s="23"/>
      <c r="Q96" t="str">
        <f>"SO123339"</f>
        <v>SO123339</v>
      </c>
      <c r="R96" t="str">
        <f>"1223"</f>
        <v>1223</v>
      </c>
      <c r="S96" t="str">
        <f>"T &amp; T Cattle"</f>
        <v>T &amp; T Cattle</v>
      </c>
    </row>
    <row r="97" spans="1:19" hidden="1" x14ac:dyDescent="0.35">
      <c r="A97" t="s">
        <v>92</v>
      </c>
      <c r="F97" s="22"/>
      <c r="H97" s="7"/>
      <c r="I97" s="21"/>
      <c r="J97" s="23"/>
      <c r="K97" s="23" t="str">
        <f>H96</f>
        <v>PR109875</v>
      </c>
      <c r="L97" s="23">
        <f>J96</f>
        <v>3.95</v>
      </c>
    </row>
    <row r="98" spans="1:19" x14ac:dyDescent="0.35">
      <c r="A98" t="s">
        <v>91</v>
      </c>
      <c r="F98" s="22"/>
      <c r="I98" s="21"/>
      <c r="K98" s="33" t="str">
        <f>K97</f>
        <v>PR109875</v>
      </c>
      <c r="L98" s="23">
        <f>L97</f>
        <v>3.95</v>
      </c>
      <c r="M98" s="16" t="str">
        <f>"1905"</f>
        <v>1905</v>
      </c>
      <c r="N98" t="str">
        <f>"Animate"</f>
        <v>Animate</v>
      </c>
      <c r="O98" s="31">
        <f>P98/(ROUND(L98,0))</f>
        <v>705.34</v>
      </c>
      <c r="P98" s="25">
        <v>2821.36</v>
      </c>
      <c r="Q98" s="25"/>
    </row>
    <row r="99" spans="1:19" ht="14.25" hidden="1" customHeight="1" x14ac:dyDescent="0.35">
      <c r="A99" t="s">
        <v>92</v>
      </c>
      <c r="F99" s="7"/>
      <c r="G99" s="7"/>
      <c r="H99" s="7"/>
      <c r="I99" s="7"/>
      <c r="J99" s="7"/>
      <c r="K99" s="7"/>
      <c r="L99" s="7"/>
    </row>
    <row r="100" spans="1:19" x14ac:dyDescent="0.35">
      <c r="A100" t="s">
        <v>91</v>
      </c>
      <c r="F100" s="22" t="str">
        <f>"122302"</f>
        <v>122302</v>
      </c>
      <c r="G100" t="str">
        <f>"T &amp; T Close Up"</f>
        <v>T &amp; T Close Up</v>
      </c>
      <c r="H100" s="7" t="str">
        <f>"PR110229"</f>
        <v>PR110229</v>
      </c>
      <c r="I100" s="21">
        <v>45638</v>
      </c>
      <c r="J100" s="23">
        <v>2.9750000000000001</v>
      </c>
      <c r="K100" s="23"/>
      <c r="L100" s="23"/>
      <c r="Q100" t="str">
        <f>"SO123767"</f>
        <v>SO123767</v>
      </c>
      <c r="R100" t="str">
        <f>"1223"</f>
        <v>1223</v>
      </c>
      <c r="S100" t="str">
        <f>"T &amp; T Cattle"</f>
        <v>T &amp; T Cattle</v>
      </c>
    </row>
    <row r="101" spans="1:19" hidden="1" x14ac:dyDescent="0.35">
      <c r="A101" t="s">
        <v>92</v>
      </c>
      <c r="F101" s="22"/>
      <c r="H101" s="7"/>
      <c r="I101" s="21"/>
      <c r="J101" s="23"/>
      <c r="K101" s="23" t="str">
        <f>H100</f>
        <v>PR110229</v>
      </c>
      <c r="L101" s="23">
        <f>J100</f>
        <v>2.9750000000000001</v>
      </c>
    </row>
    <row r="102" spans="1:19" x14ac:dyDescent="0.35">
      <c r="A102" t="s">
        <v>91</v>
      </c>
      <c r="F102" s="22"/>
      <c r="I102" s="21"/>
      <c r="K102" s="33" t="str">
        <f>K101</f>
        <v>PR110229</v>
      </c>
      <c r="L102" s="23">
        <f>L101</f>
        <v>2.9750000000000001</v>
      </c>
      <c r="M102" s="16" t="str">
        <f>"1905"</f>
        <v>1905</v>
      </c>
      <c r="N102" t="str">
        <f>"Animate"</f>
        <v>Animate</v>
      </c>
      <c r="O102" s="31">
        <f>P102/(ROUND(L102,0))</f>
        <v>705.34</v>
      </c>
      <c r="P102" s="25">
        <v>2116.02</v>
      </c>
      <c r="Q102" s="25"/>
    </row>
    <row r="103" spans="1:19" ht="14.25" hidden="1" customHeight="1" x14ac:dyDescent="0.35">
      <c r="A103" t="s">
        <v>92</v>
      </c>
      <c r="F103" s="7"/>
      <c r="G103" s="7"/>
      <c r="H103" s="7"/>
      <c r="I103" s="7"/>
      <c r="J103" s="7"/>
      <c r="K103" s="7"/>
      <c r="L103" s="7"/>
    </row>
    <row r="104" spans="1:19" x14ac:dyDescent="0.35">
      <c r="A104" t="s">
        <v>91</v>
      </c>
      <c r="F104" s="22" t="str">
        <f>"122302"</f>
        <v>122302</v>
      </c>
      <c r="G104" t="str">
        <f>"T &amp; T Close Up"</f>
        <v>T &amp; T Close Up</v>
      </c>
      <c r="H104" s="7" t="str">
        <f>"PR110588"</f>
        <v>PR110588</v>
      </c>
      <c r="I104" s="21">
        <v>45646</v>
      </c>
      <c r="J104" s="23">
        <v>1.925</v>
      </c>
      <c r="K104" s="23"/>
      <c r="L104" s="23"/>
      <c r="Q104" t="str">
        <f>"SO124124"</f>
        <v>SO124124</v>
      </c>
      <c r="R104" t="str">
        <f>"1223"</f>
        <v>1223</v>
      </c>
      <c r="S104" t="str">
        <f>"T &amp; T Cattle"</f>
        <v>T &amp; T Cattle</v>
      </c>
    </row>
    <row r="105" spans="1:19" hidden="1" x14ac:dyDescent="0.35">
      <c r="A105" t="s">
        <v>92</v>
      </c>
      <c r="F105" s="22"/>
      <c r="H105" s="7"/>
      <c r="I105" s="21"/>
      <c r="J105" s="23"/>
      <c r="K105" s="23" t="str">
        <f>H104</f>
        <v>PR110588</v>
      </c>
      <c r="L105" s="23">
        <f>J104</f>
        <v>1.925</v>
      </c>
    </row>
    <row r="106" spans="1:19" x14ac:dyDescent="0.35">
      <c r="A106" t="s">
        <v>91</v>
      </c>
      <c r="F106" s="22"/>
      <c r="I106" s="21"/>
      <c r="K106" s="33" t="str">
        <f>K105</f>
        <v>PR110588</v>
      </c>
      <c r="L106" s="23">
        <f>L105</f>
        <v>1.925</v>
      </c>
      <c r="M106" s="16" t="str">
        <f>"1905"</f>
        <v>1905</v>
      </c>
      <c r="N106" t="str">
        <f>"Animate"</f>
        <v>Animate</v>
      </c>
      <c r="O106" s="31">
        <f>P106/(ROUND(L106,0))</f>
        <v>705.34</v>
      </c>
      <c r="P106" s="25">
        <v>1410.68</v>
      </c>
      <c r="Q106" s="25"/>
    </row>
    <row r="107" spans="1:19" ht="14.25" hidden="1" customHeight="1" x14ac:dyDescent="0.35">
      <c r="A107" t="s">
        <v>92</v>
      </c>
      <c r="F107" s="7"/>
      <c r="G107" s="7"/>
      <c r="H107" s="7"/>
      <c r="I107" s="7"/>
      <c r="J107" s="7"/>
      <c r="K107" s="7"/>
      <c r="L107" s="7"/>
    </row>
    <row r="108" spans="1:19" x14ac:dyDescent="0.35">
      <c r="A108" t="s">
        <v>91</v>
      </c>
      <c r="F108" s="22" t="str">
        <f>"122302"</f>
        <v>122302</v>
      </c>
      <c r="G108" t="str">
        <f>"T &amp; T Close Up"</f>
        <v>T &amp; T Close Up</v>
      </c>
      <c r="H108" s="7" t="str">
        <f>"PR110939"</f>
        <v>PR110939</v>
      </c>
      <c r="I108" s="21">
        <v>45654</v>
      </c>
      <c r="J108" s="23">
        <v>2.0249999999999999</v>
      </c>
      <c r="K108" s="23"/>
      <c r="L108" s="23"/>
      <c r="Q108" t="str">
        <f>"SO124483"</f>
        <v>SO124483</v>
      </c>
      <c r="R108" t="str">
        <f>"1223"</f>
        <v>1223</v>
      </c>
      <c r="S108" t="str">
        <f>"T &amp; T Cattle"</f>
        <v>T &amp; T Cattle</v>
      </c>
    </row>
    <row r="109" spans="1:19" hidden="1" x14ac:dyDescent="0.35">
      <c r="A109" t="s">
        <v>92</v>
      </c>
      <c r="F109" s="22"/>
      <c r="H109" s="7"/>
      <c r="I109" s="21"/>
      <c r="J109" s="23"/>
      <c r="K109" s="23" t="str">
        <f>H108</f>
        <v>PR110939</v>
      </c>
      <c r="L109" s="23">
        <f>J108</f>
        <v>2.0249999999999999</v>
      </c>
    </row>
    <row r="110" spans="1:19" x14ac:dyDescent="0.35">
      <c r="A110" t="s">
        <v>91</v>
      </c>
      <c r="F110" s="22"/>
      <c r="I110" s="21"/>
      <c r="K110" s="33" t="str">
        <f>K109</f>
        <v>PR110939</v>
      </c>
      <c r="L110" s="23">
        <f>L109</f>
        <v>2.0249999999999999</v>
      </c>
      <c r="M110" s="16" t="str">
        <f>"1905"</f>
        <v>1905</v>
      </c>
      <c r="N110" t="str">
        <f>"Animate"</f>
        <v>Animate</v>
      </c>
      <c r="O110" s="31">
        <f>P110/(ROUND(L110,0))</f>
        <v>705.34</v>
      </c>
      <c r="P110" s="25">
        <v>1410.68</v>
      </c>
      <c r="Q110" s="25"/>
    </row>
    <row r="111" spans="1:19" ht="14.25" hidden="1" customHeight="1" x14ac:dyDescent="0.35">
      <c r="A111" t="s">
        <v>92</v>
      </c>
      <c r="F111" s="7"/>
      <c r="G111" s="7"/>
      <c r="H111" s="7"/>
      <c r="I111" s="7"/>
      <c r="J111" s="7"/>
      <c r="K111" s="7"/>
      <c r="L111" s="7"/>
    </row>
    <row r="112" spans="1:19" x14ac:dyDescent="0.35">
      <c r="F112" s="27" t="s">
        <v>39</v>
      </c>
      <c r="G112" s="27"/>
      <c r="H112" s="27"/>
      <c r="I112" s="28"/>
      <c r="J112" s="29">
        <f>SUBTOTAL(9, J16:J19)</f>
        <v>2.85</v>
      </c>
      <c r="K112" s="29"/>
      <c r="L112" s="29"/>
      <c r="M112" s="30"/>
      <c r="N112" s="30"/>
      <c r="O112" s="30"/>
      <c r="P112" s="29">
        <f>SUBTOTAL(9, P18:P19)</f>
        <v>2116.02</v>
      </c>
      <c r="Q112" s="30"/>
      <c r="R112" s="30"/>
      <c r="S112" s="30"/>
    </row>
    <row r="113" spans="1:19" hidden="1" x14ac:dyDescent="0.35">
      <c r="A113" t="s">
        <v>8</v>
      </c>
      <c r="F113" s="27"/>
      <c r="G113" s="27"/>
      <c r="H113" s="27"/>
      <c r="I113" s="28"/>
      <c r="J113" s="29"/>
      <c r="K113" s="29"/>
      <c r="L113" s="29"/>
      <c r="M113" s="30"/>
      <c r="N113" s="30"/>
      <c r="O113" s="30"/>
      <c r="P113" s="29"/>
      <c r="Q113" s="30"/>
      <c r="R113" s="30"/>
      <c r="S113" s="30"/>
    </row>
    <row r="114" spans="1:19" x14ac:dyDescent="0.35">
      <c r="F114" s="2" t="s">
        <v>9</v>
      </c>
      <c r="G114" s="2"/>
      <c r="H114" s="2"/>
      <c r="I114" s="2"/>
      <c r="J114" s="24">
        <f>SUBTOTAL(9, J16:J113)</f>
        <v>59.500000000000007</v>
      </c>
      <c r="K114" s="24"/>
      <c r="L114" s="24"/>
      <c r="M114" s="17"/>
      <c r="N114" s="17"/>
      <c r="O114" s="17"/>
      <c r="P114" s="24">
        <f>SUBTOTAL(9, P18:P113)</f>
        <v>43025.74</v>
      </c>
      <c r="Q114" s="17"/>
      <c r="R114" s="17"/>
      <c r="S114" s="17"/>
    </row>
    <row r="115" spans="1:19" x14ac:dyDescent="0.35">
      <c r="F115" s="11"/>
      <c r="G115" s="11"/>
      <c r="H115" s="11"/>
      <c r="I115" s="11"/>
      <c r="J115" s="11"/>
      <c r="K115" s="11"/>
      <c r="L115" s="11"/>
      <c r="O115" s="5"/>
      <c r="P115" s="5"/>
    </row>
    <row r="116" spans="1:19" x14ac:dyDescent="0.35">
      <c r="F116" s="7"/>
      <c r="G116" s="7"/>
      <c r="H116" s="7"/>
      <c r="I116" s="7"/>
      <c r="J116" s="7"/>
      <c r="K116" s="7"/>
      <c r="L116" s="7"/>
      <c r="O116" s="36"/>
      <c r="P116" s="25"/>
    </row>
    <row r="117" spans="1:19" x14ac:dyDescent="0.35">
      <c r="F117" s="12"/>
      <c r="G117" s="12"/>
      <c r="H117" s="12"/>
      <c r="I117" s="12"/>
      <c r="J117" s="12"/>
      <c r="K117" s="12"/>
      <c r="L117" s="12"/>
      <c r="M117" s="6"/>
      <c r="N117" s="6"/>
    </row>
    <row r="118" spans="1:19" x14ac:dyDescent="0.35">
      <c r="F118" s="7"/>
      <c r="G118" s="7"/>
      <c r="H118" s="7"/>
      <c r="I118" s="7"/>
      <c r="J118" s="7"/>
      <c r="K118" s="7"/>
      <c r="L118" s="7"/>
    </row>
    <row r="119" spans="1:19" x14ac:dyDescent="0.35">
      <c r="F119" s="7"/>
      <c r="G119" s="7"/>
      <c r="H119" s="7"/>
      <c r="I119" s="7"/>
      <c r="J119" s="7"/>
      <c r="K119" s="7"/>
      <c r="L119" s="7"/>
    </row>
    <row r="120" spans="1:19" x14ac:dyDescent="0.35">
      <c r="F120" s="7"/>
      <c r="G120" s="7"/>
      <c r="H120" s="7"/>
      <c r="I120" s="7"/>
      <c r="J120" s="7"/>
      <c r="K120" s="7"/>
      <c r="L120" s="7"/>
    </row>
    <row r="121" spans="1:19" x14ac:dyDescent="0.35">
      <c r="J121" s="35"/>
    </row>
    <row r="124" spans="1:19" x14ac:dyDescent="0.35">
      <c r="J124" s="36"/>
    </row>
  </sheetData>
  <mergeCells count="4">
    <mergeCell ref="F2:I2"/>
    <mergeCell ref="J2:J3"/>
    <mergeCell ref="L2:N3"/>
    <mergeCell ref="K2:K3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0B8E3-0C3A-461F-9272-2D55EE8A7D50}">
  <dimension ref="A1:D30"/>
  <sheetViews>
    <sheetView workbookViewId="0"/>
  </sheetViews>
  <sheetFormatPr defaultRowHeight="14.5" x14ac:dyDescent="0.35"/>
  <sheetData>
    <row r="1" spans="1:4" x14ac:dyDescent="0.35">
      <c r="A1" s="38" t="s">
        <v>56</v>
      </c>
      <c r="B1" s="38" t="s">
        <v>19</v>
      </c>
    </row>
    <row r="2" spans="1:4" x14ac:dyDescent="0.35">
      <c r="A2" s="38" t="s">
        <v>19</v>
      </c>
      <c r="B2" s="38" t="s">
        <v>30</v>
      </c>
    </row>
    <row r="4" spans="1:4" x14ac:dyDescent="0.35">
      <c r="C4" s="38" t="s">
        <v>0</v>
      </c>
      <c r="D4" s="38" t="s">
        <v>49</v>
      </c>
    </row>
    <row r="5" spans="1:4" x14ac:dyDescent="0.35">
      <c r="C5" s="38" t="s">
        <v>1</v>
      </c>
      <c r="D5" s="38" t="s">
        <v>50</v>
      </c>
    </row>
    <row r="6" spans="1:4" x14ac:dyDescent="0.35">
      <c r="A6" s="38" t="s">
        <v>8</v>
      </c>
      <c r="C6" s="38" t="s">
        <v>2</v>
      </c>
      <c r="D6" s="38" t="s">
        <v>51</v>
      </c>
    </row>
    <row r="7" spans="1:4" x14ac:dyDescent="0.35">
      <c r="C7" s="38" t="s">
        <v>3</v>
      </c>
      <c r="D7" s="38" t="s">
        <v>4</v>
      </c>
    </row>
    <row r="8" spans="1:4" x14ac:dyDescent="0.35">
      <c r="C8" s="38" t="s">
        <v>5</v>
      </c>
      <c r="D8" s="38" t="s">
        <v>15</v>
      </c>
    </row>
    <row r="9" spans="1:4" x14ac:dyDescent="0.35">
      <c r="C9" s="38" t="s">
        <v>6</v>
      </c>
      <c r="D9" s="38" t="s">
        <v>52</v>
      </c>
    </row>
    <row r="10" spans="1:4" x14ac:dyDescent="0.35">
      <c r="C10" s="38" t="s">
        <v>35</v>
      </c>
      <c r="D10" s="38" t="s">
        <v>53</v>
      </c>
    </row>
    <row r="11" spans="1:4" x14ac:dyDescent="0.35">
      <c r="C11" s="38" t="s">
        <v>20</v>
      </c>
      <c r="D11" s="38" t="s">
        <v>21</v>
      </c>
    </row>
    <row r="12" spans="1:4" x14ac:dyDescent="0.35">
      <c r="D12" s="38" t="s">
        <v>21</v>
      </c>
    </row>
    <row r="13" spans="1:4" x14ac:dyDescent="0.35">
      <c r="D13" s="38" t="s">
        <v>22</v>
      </c>
    </row>
    <row r="14" spans="1:4" x14ac:dyDescent="0.35">
      <c r="C14" s="38" t="s">
        <v>23</v>
      </c>
      <c r="D14" s="38" t="s">
        <v>54</v>
      </c>
    </row>
    <row r="15" spans="1:4" x14ac:dyDescent="0.35">
      <c r="D15" s="38" t="s">
        <v>55</v>
      </c>
    </row>
    <row r="22" spans="2:4" x14ac:dyDescent="0.35">
      <c r="B22" s="38" t="s">
        <v>5</v>
      </c>
    </row>
    <row r="23" spans="2:4" x14ac:dyDescent="0.35">
      <c r="B23" s="38" t="s">
        <v>10</v>
      </c>
      <c r="C23" s="38" t="s">
        <v>12</v>
      </c>
      <c r="D23" s="38" t="s">
        <v>11</v>
      </c>
    </row>
    <row r="25" spans="2:4" x14ac:dyDescent="0.35">
      <c r="B25" s="38" t="s">
        <v>13</v>
      </c>
      <c r="C25" s="38" t="s">
        <v>14</v>
      </c>
      <c r="D25" s="38" t="s">
        <v>16</v>
      </c>
    </row>
    <row r="26" spans="2:4" x14ac:dyDescent="0.35">
      <c r="B26" s="38" t="s">
        <v>15</v>
      </c>
    </row>
    <row r="27" spans="2:4" x14ac:dyDescent="0.35">
      <c r="B27" s="38" t="s">
        <v>17</v>
      </c>
    </row>
    <row r="30" spans="2:4" x14ac:dyDescent="0.35">
      <c r="B30" s="38" t="s">
        <v>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5907E-4004-41DF-A89B-33A56770D381}">
  <dimension ref="A1:D30"/>
  <sheetViews>
    <sheetView workbookViewId="0"/>
  </sheetViews>
  <sheetFormatPr defaultRowHeight="14.5" x14ac:dyDescent="0.35"/>
  <sheetData>
    <row r="1" spans="1:4" x14ac:dyDescent="0.35">
      <c r="A1" s="38" t="s">
        <v>56</v>
      </c>
      <c r="B1" s="38" t="s">
        <v>19</v>
      </c>
    </row>
    <row r="2" spans="1:4" x14ac:dyDescent="0.35">
      <c r="A2" s="38" t="s">
        <v>19</v>
      </c>
      <c r="B2" s="38" t="s">
        <v>30</v>
      </c>
    </row>
    <row r="4" spans="1:4" x14ac:dyDescent="0.35">
      <c r="C4" s="38" t="s">
        <v>0</v>
      </c>
      <c r="D4" s="38" t="s">
        <v>49</v>
      </c>
    </row>
    <row r="5" spans="1:4" x14ac:dyDescent="0.35">
      <c r="C5" s="38" t="s">
        <v>1</v>
      </c>
      <c r="D5" s="38" t="s">
        <v>50</v>
      </c>
    </row>
    <row r="6" spans="1:4" x14ac:dyDescent="0.35">
      <c r="A6" s="38" t="s">
        <v>8</v>
      </c>
      <c r="C6" s="38" t="s">
        <v>2</v>
      </c>
      <c r="D6" s="38" t="s">
        <v>51</v>
      </c>
    </row>
    <row r="7" spans="1:4" x14ac:dyDescent="0.35">
      <c r="C7" s="38" t="s">
        <v>3</v>
      </c>
      <c r="D7" s="38" t="s">
        <v>4</v>
      </c>
    </row>
    <row r="8" spans="1:4" x14ac:dyDescent="0.35">
      <c r="C8" s="38" t="s">
        <v>5</v>
      </c>
      <c r="D8" s="38" t="s">
        <v>15</v>
      </c>
    </row>
    <row r="9" spans="1:4" x14ac:dyDescent="0.35">
      <c r="C9" s="38" t="s">
        <v>6</v>
      </c>
      <c r="D9" s="38" t="s">
        <v>52</v>
      </c>
    </row>
    <row r="10" spans="1:4" x14ac:dyDescent="0.35">
      <c r="C10" s="38" t="s">
        <v>35</v>
      </c>
      <c r="D10" s="38" t="s">
        <v>53</v>
      </c>
    </row>
    <row r="11" spans="1:4" x14ac:dyDescent="0.35">
      <c r="C11" s="38" t="s">
        <v>20</v>
      </c>
      <c r="D11" s="38" t="s">
        <v>21</v>
      </c>
    </row>
    <row r="12" spans="1:4" x14ac:dyDescent="0.35">
      <c r="D12" s="38" t="s">
        <v>21</v>
      </c>
    </row>
    <row r="13" spans="1:4" x14ac:dyDescent="0.35">
      <c r="D13" s="38" t="s">
        <v>22</v>
      </c>
    </row>
    <row r="14" spans="1:4" x14ac:dyDescent="0.35">
      <c r="C14" s="38" t="s">
        <v>23</v>
      </c>
      <c r="D14" s="38" t="s">
        <v>54</v>
      </c>
    </row>
    <row r="15" spans="1:4" x14ac:dyDescent="0.35">
      <c r="D15" s="38" t="s">
        <v>55</v>
      </c>
    </row>
    <row r="22" spans="2:4" x14ac:dyDescent="0.35">
      <c r="B22" s="38" t="s">
        <v>5</v>
      </c>
    </row>
    <row r="23" spans="2:4" x14ac:dyDescent="0.35">
      <c r="B23" s="38" t="s">
        <v>10</v>
      </c>
      <c r="C23" s="38" t="s">
        <v>12</v>
      </c>
      <c r="D23" s="38" t="s">
        <v>11</v>
      </c>
    </row>
    <row r="25" spans="2:4" x14ac:dyDescent="0.35">
      <c r="B25" s="38" t="s">
        <v>13</v>
      </c>
      <c r="C25" s="38" t="s">
        <v>14</v>
      </c>
      <c r="D25" s="38" t="s">
        <v>16</v>
      </c>
    </row>
    <row r="26" spans="2:4" x14ac:dyDescent="0.35">
      <c r="B26" s="38" t="s">
        <v>15</v>
      </c>
    </row>
    <row r="27" spans="2:4" x14ac:dyDescent="0.35">
      <c r="B27" s="38" t="s">
        <v>17</v>
      </c>
    </row>
    <row r="30" spans="2:4" x14ac:dyDescent="0.35">
      <c r="B30" s="38" t="s">
        <v>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C1913-9CB6-4C53-99DB-4D394EF0AA20}">
  <dimension ref="A1:S26"/>
  <sheetViews>
    <sheetView workbookViewId="0"/>
  </sheetViews>
  <sheetFormatPr defaultRowHeight="14.5" x14ac:dyDescent="0.35"/>
  <sheetData>
    <row r="1" spans="1:19" x14ac:dyDescent="0.35">
      <c r="A1" s="38" t="s">
        <v>89</v>
      </c>
      <c r="B1" s="38" t="s">
        <v>19</v>
      </c>
      <c r="C1" s="38" t="s">
        <v>18</v>
      </c>
      <c r="D1" s="38" t="s">
        <v>18</v>
      </c>
      <c r="E1" s="38" t="s">
        <v>8</v>
      </c>
      <c r="F1" s="38" t="s">
        <v>7</v>
      </c>
      <c r="G1" s="38" t="s">
        <v>7</v>
      </c>
      <c r="H1" s="38" t="s">
        <v>7</v>
      </c>
      <c r="I1" s="38" t="s">
        <v>7</v>
      </c>
      <c r="J1" s="38" t="s">
        <v>7</v>
      </c>
      <c r="K1" s="38" t="s">
        <v>8</v>
      </c>
      <c r="L1" s="38" t="s">
        <v>8</v>
      </c>
      <c r="M1" s="38" t="s">
        <v>7</v>
      </c>
      <c r="N1" s="38" t="s">
        <v>7</v>
      </c>
      <c r="O1" s="38" t="s">
        <v>7</v>
      </c>
      <c r="P1" s="38" t="s">
        <v>7</v>
      </c>
      <c r="Q1" s="38" t="s">
        <v>18</v>
      </c>
      <c r="R1" s="38" t="s">
        <v>18</v>
      </c>
      <c r="S1" s="38" t="s">
        <v>7</v>
      </c>
    </row>
    <row r="2" spans="1:19" x14ac:dyDescent="0.35">
      <c r="F2" s="38" t="s">
        <v>47</v>
      </c>
      <c r="J2" s="38" t="s">
        <v>57</v>
      </c>
    </row>
    <row r="3" spans="1:19" x14ac:dyDescent="0.35">
      <c r="F3" s="38" t="s">
        <v>2</v>
      </c>
      <c r="G3" s="38" t="s">
        <v>58</v>
      </c>
    </row>
    <row r="5" spans="1:19" x14ac:dyDescent="0.35">
      <c r="A5" s="38" t="s">
        <v>8</v>
      </c>
      <c r="F5" s="38" t="s">
        <v>59</v>
      </c>
      <c r="G5" s="38" t="s">
        <v>90</v>
      </c>
    </row>
    <row r="6" spans="1:19" x14ac:dyDescent="0.35">
      <c r="A6" s="38" t="s">
        <v>8</v>
      </c>
      <c r="C6" s="38" t="s">
        <v>0</v>
      </c>
      <c r="D6" s="38" t="s">
        <v>60</v>
      </c>
    </row>
    <row r="7" spans="1:19" x14ac:dyDescent="0.35">
      <c r="A7" s="38" t="s">
        <v>8</v>
      </c>
      <c r="C7" s="38" t="s">
        <v>1</v>
      </c>
      <c r="D7" s="38" t="s">
        <v>61</v>
      </c>
    </row>
    <row r="8" spans="1:19" x14ac:dyDescent="0.35">
      <c r="A8" s="38" t="s">
        <v>8</v>
      </c>
      <c r="C8" s="38" t="s">
        <v>2</v>
      </c>
      <c r="D8" s="38" t="s">
        <v>62</v>
      </c>
    </row>
    <row r="9" spans="1:19" x14ac:dyDescent="0.35">
      <c r="A9" s="38" t="s">
        <v>8</v>
      </c>
      <c r="C9" s="38" t="s">
        <v>3</v>
      </c>
      <c r="D9" s="38" t="s">
        <v>63</v>
      </c>
    </row>
    <row r="10" spans="1:19" x14ac:dyDescent="0.35">
      <c r="A10" s="38" t="s">
        <v>8</v>
      </c>
      <c r="C10" s="38" t="s">
        <v>5</v>
      </c>
      <c r="D10" s="38" t="s">
        <v>64</v>
      </c>
    </row>
    <row r="11" spans="1:19" x14ac:dyDescent="0.35">
      <c r="A11" s="38" t="s">
        <v>8</v>
      </c>
      <c r="C11" s="38" t="s">
        <v>6</v>
      </c>
      <c r="D11" s="38" t="s">
        <v>65</v>
      </c>
    </row>
    <row r="12" spans="1:19" x14ac:dyDescent="0.35">
      <c r="A12" s="38" t="s">
        <v>8</v>
      </c>
      <c r="C12" s="38" t="s">
        <v>37</v>
      </c>
      <c r="D12" s="38" t="s">
        <v>66</v>
      </c>
    </row>
    <row r="13" spans="1:19" x14ac:dyDescent="0.35">
      <c r="A13" s="38" t="s">
        <v>8</v>
      </c>
      <c r="C13" s="38" t="s">
        <v>23</v>
      </c>
      <c r="D13" s="38" t="s">
        <v>67</v>
      </c>
    </row>
    <row r="14" spans="1:19" x14ac:dyDescent="0.35">
      <c r="F14" s="38" t="s">
        <v>27</v>
      </c>
      <c r="I14" s="38" t="s">
        <v>24</v>
      </c>
      <c r="J14" s="38" t="s">
        <v>21</v>
      </c>
      <c r="K14" s="38" t="s">
        <v>45</v>
      </c>
      <c r="L14" s="38" t="s">
        <v>45</v>
      </c>
      <c r="O14" s="38" t="s">
        <v>40</v>
      </c>
      <c r="P14" s="38" t="s">
        <v>32</v>
      </c>
      <c r="Q14" s="38" t="s">
        <v>43</v>
      </c>
    </row>
    <row r="15" spans="1:19" x14ac:dyDescent="0.35">
      <c r="F15" s="38" t="s">
        <v>28</v>
      </c>
      <c r="G15" s="38" t="s">
        <v>25</v>
      </c>
      <c r="H15" s="38" t="s">
        <v>42</v>
      </c>
      <c r="I15" s="38" t="s">
        <v>26</v>
      </c>
      <c r="J15" s="38" t="s">
        <v>29</v>
      </c>
      <c r="K15" s="38" t="s">
        <v>46</v>
      </c>
      <c r="L15" s="38" t="s">
        <v>29</v>
      </c>
      <c r="M15" s="38" t="s">
        <v>31</v>
      </c>
      <c r="N15" s="38" t="s">
        <v>36</v>
      </c>
      <c r="O15" s="38" t="s">
        <v>41</v>
      </c>
      <c r="P15" s="38" t="s">
        <v>33</v>
      </c>
      <c r="Q15" s="38" t="s">
        <v>34</v>
      </c>
      <c r="R15" s="38" t="s">
        <v>44</v>
      </c>
      <c r="S15" s="38" t="s">
        <v>25</v>
      </c>
    </row>
    <row r="16" spans="1:19" x14ac:dyDescent="0.35">
      <c r="F16" s="38" t="s">
        <v>68</v>
      </c>
      <c r="G16" s="38" t="s">
        <v>69</v>
      </c>
      <c r="H16" s="38" t="s">
        <v>70</v>
      </c>
      <c r="I16" s="38" t="s">
        <v>71</v>
      </c>
      <c r="J16" s="38" t="s">
        <v>72</v>
      </c>
      <c r="Q16" s="38" t="s">
        <v>73</v>
      </c>
      <c r="R16" s="38" t="s">
        <v>74</v>
      </c>
      <c r="S16" s="38" t="s">
        <v>75</v>
      </c>
    </row>
    <row r="17" spans="1:16" x14ac:dyDescent="0.35">
      <c r="A17" s="38" t="s">
        <v>8</v>
      </c>
      <c r="K17" s="38" t="s">
        <v>76</v>
      </c>
      <c r="L17" s="38" t="s">
        <v>77</v>
      </c>
    </row>
    <row r="18" spans="1:16" x14ac:dyDescent="0.35">
      <c r="K18" s="38" t="s">
        <v>78</v>
      </c>
      <c r="L18" s="38" t="s">
        <v>79</v>
      </c>
      <c r="M18" s="38" t="s">
        <v>80</v>
      </c>
      <c r="N18" s="38" t="s">
        <v>81</v>
      </c>
      <c r="O18" s="38" t="s">
        <v>82</v>
      </c>
      <c r="P18" s="38" t="s">
        <v>83</v>
      </c>
    </row>
    <row r="19" spans="1:16" x14ac:dyDescent="0.35">
      <c r="A19" s="38" t="s">
        <v>8</v>
      </c>
    </row>
    <row r="20" spans="1:16" x14ac:dyDescent="0.35">
      <c r="F20" s="38" t="s">
        <v>39</v>
      </c>
      <c r="J20" s="38" t="s">
        <v>84</v>
      </c>
      <c r="P20" s="38" t="s">
        <v>85</v>
      </c>
    </row>
    <row r="21" spans="1:16" x14ac:dyDescent="0.35">
      <c r="A21" s="38" t="s">
        <v>8</v>
      </c>
    </row>
    <row r="22" spans="1:16" x14ac:dyDescent="0.35">
      <c r="F22" s="38" t="s">
        <v>9</v>
      </c>
      <c r="J22" s="38" t="s">
        <v>86</v>
      </c>
      <c r="P22" s="38" t="s">
        <v>87</v>
      </c>
    </row>
    <row r="26" spans="1:16" x14ac:dyDescent="0.35">
      <c r="P26" s="38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35852-46A5-48FA-94D3-A9F8681DC2CE}">
  <dimension ref="A1:S26"/>
  <sheetViews>
    <sheetView workbookViewId="0"/>
  </sheetViews>
  <sheetFormatPr defaultRowHeight="14.5" x14ac:dyDescent="0.35"/>
  <sheetData>
    <row r="1" spans="1:19" x14ac:dyDescent="0.35">
      <c r="A1" s="38" t="s">
        <v>89</v>
      </c>
      <c r="B1" s="38" t="s">
        <v>19</v>
      </c>
      <c r="C1" s="38" t="s">
        <v>18</v>
      </c>
      <c r="D1" s="38" t="s">
        <v>18</v>
      </c>
      <c r="E1" s="38" t="s">
        <v>8</v>
      </c>
      <c r="F1" s="38" t="s">
        <v>7</v>
      </c>
      <c r="G1" s="38" t="s">
        <v>7</v>
      </c>
      <c r="H1" s="38" t="s">
        <v>7</v>
      </c>
      <c r="I1" s="38" t="s">
        <v>7</v>
      </c>
      <c r="J1" s="38" t="s">
        <v>7</v>
      </c>
      <c r="K1" s="38" t="s">
        <v>8</v>
      </c>
      <c r="L1" s="38" t="s">
        <v>8</v>
      </c>
      <c r="M1" s="38" t="s">
        <v>7</v>
      </c>
      <c r="N1" s="38" t="s">
        <v>7</v>
      </c>
      <c r="O1" s="38" t="s">
        <v>7</v>
      </c>
      <c r="P1" s="38" t="s">
        <v>7</v>
      </c>
      <c r="Q1" s="38" t="s">
        <v>18</v>
      </c>
      <c r="R1" s="38" t="s">
        <v>18</v>
      </c>
      <c r="S1" s="38" t="s">
        <v>7</v>
      </c>
    </row>
    <row r="2" spans="1:19" x14ac:dyDescent="0.35">
      <c r="F2" s="38" t="s">
        <v>47</v>
      </c>
      <c r="J2" s="38" t="s">
        <v>57</v>
      </c>
    </row>
    <row r="3" spans="1:19" x14ac:dyDescent="0.35">
      <c r="F3" s="38" t="s">
        <v>2</v>
      </c>
      <c r="G3" s="38" t="s">
        <v>58</v>
      </c>
    </row>
    <row r="5" spans="1:19" x14ac:dyDescent="0.35">
      <c r="A5" s="38" t="s">
        <v>8</v>
      </c>
      <c r="F5" s="38" t="s">
        <v>59</v>
      </c>
      <c r="G5" s="38" t="s">
        <v>48</v>
      </c>
    </row>
    <row r="6" spans="1:19" x14ac:dyDescent="0.35">
      <c r="A6" s="38" t="s">
        <v>8</v>
      </c>
      <c r="C6" s="38" t="s">
        <v>0</v>
      </c>
      <c r="D6" s="38" t="s">
        <v>60</v>
      </c>
    </row>
    <row r="7" spans="1:19" x14ac:dyDescent="0.35">
      <c r="A7" s="38" t="s">
        <v>8</v>
      </c>
      <c r="C7" s="38" t="s">
        <v>1</v>
      </c>
      <c r="D7" s="38" t="s">
        <v>61</v>
      </c>
    </row>
    <row r="8" spans="1:19" x14ac:dyDescent="0.35">
      <c r="A8" s="38" t="s">
        <v>8</v>
      </c>
      <c r="C8" s="38" t="s">
        <v>2</v>
      </c>
      <c r="D8" s="38" t="s">
        <v>62</v>
      </c>
    </row>
    <row r="9" spans="1:19" x14ac:dyDescent="0.35">
      <c r="A9" s="38" t="s">
        <v>8</v>
      </c>
      <c r="C9" s="38" t="s">
        <v>3</v>
      </c>
      <c r="D9" s="38" t="s">
        <v>63</v>
      </c>
    </row>
    <row r="10" spans="1:19" x14ac:dyDescent="0.35">
      <c r="A10" s="38" t="s">
        <v>8</v>
      </c>
      <c r="C10" s="38" t="s">
        <v>5</v>
      </c>
      <c r="D10" s="38" t="s">
        <v>64</v>
      </c>
    </row>
    <row r="11" spans="1:19" x14ac:dyDescent="0.35">
      <c r="A11" s="38" t="s">
        <v>8</v>
      </c>
      <c r="C11" s="38" t="s">
        <v>6</v>
      </c>
      <c r="D11" s="38" t="s">
        <v>65</v>
      </c>
    </row>
    <row r="12" spans="1:19" x14ac:dyDescent="0.35">
      <c r="A12" s="38" t="s">
        <v>8</v>
      </c>
      <c r="C12" s="38" t="s">
        <v>37</v>
      </c>
      <c r="D12" s="38" t="s">
        <v>66</v>
      </c>
    </row>
    <row r="13" spans="1:19" x14ac:dyDescent="0.35">
      <c r="A13" s="38" t="s">
        <v>8</v>
      </c>
      <c r="C13" s="38" t="s">
        <v>23</v>
      </c>
      <c r="D13" s="38" t="s">
        <v>67</v>
      </c>
    </row>
    <row r="14" spans="1:19" x14ac:dyDescent="0.35">
      <c r="F14" s="38" t="s">
        <v>27</v>
      </c>
      <c r="I14" s="38" t="s">
        <v>24</v>
      </c>
      <c r="J14" s="38" t="s">
        <v>21</v>
      </c>
      <c r="K14" s="38" t="s">
        <v>45</v>
      </c>
      <c r="L14" s="38" t="s">
        <v>45</v>
      </c>
      <c r="O14" s="38" t="s">
        <v>40</v>
      </c>
      <c r="P14" s="38" t="s">
        <v>32</v>
      </c>
      <c r="Q14" s="38" t="s">
        <v>43</v>
      </c>
    </row>
    <row r="15" spans="1:19" x14ac:dyDescent="0.35">
      <c r="F15" s="38" t="s">
        <v>28</v>
      </c>
      <c r="G15" s="38" t="s">
        <v>25</v>
      </c>
      <c r="H15" s="38" t="s">
        <v>42</v>
      </c>
      <c r="I15" s="38" t="s">
        <v>26</v>
      </c>
      <c r="J15" s="38" t="s">
        <v>29</v>
      </c>
      <c r="K15" s="38" t="s">
        <v>46</v>
      </c>
      <c r="L15" s="38" t="s">
        <v>29</v>
      </c>
      <c r="M15" s="38" t="s">
        <v>31</v>
      </c>
      <c r="N15" s="38" t="s">
        <v>36</v>
      </c>
      <c r="O15" s="38" t="s">
        <v>41</v>
      </c>
      <c r="P15" s="38" t="s">
        <v>33</v>
      </c>
      <c r="Q15" s="38" t="s">
        <v>34</v>
      </c>
      <c r="R15" s="38" t="s">
        <v>44</v>
      </c>
      <c r="S15" s="38" t="s">
        <v>25</v>
      </c>
    </row>
    <row r="16" spans="1:19" x14ac:dyDescent="0.35">
      <c r="F16" s="38" t="s">
        <v>68</v>
      </c>
      <c r="G16" s="38" t="s">
        <v>69</v>
      </c>
      <c r="H16" s="38" t="s">
        <v>70</v>
      </c>
      <c r="I16" s="38" t="s">
        <v>71</v>
      </c>
      <c r="J16" s="38" t="s">
        <v>72</v>
      </c>
      <c r="Q16" s="38" t="s">
        <v>73</v>
      </c>
      <c r="R16" s="38" t="s">
        <v>74</v>
      </c>
      <c r="S16" s="38" t="s">
        <v>75</v>
      </c>
    </row>
    <row r="17" spans="1:16" x14ac:dyDescent="0.35">
      <c r="A17" s="38" t="s">
        <v>8</v>
      </c>
      <c r="K17" s="38" t="s">
        <v>76</v>
      </c>
      <c r="L17" s="38" t="s">
        <v>77</v>
      </c>
    </row>
    <row r="18" spans="1:16" x14ac:dyDescent="0.35">
      <c r="K18" s="38" t="s">
        <v>78</v>
      </c>
      <c r="L18" s="38" t="s">
        <v>79</v>
      </c>
      <c r="M18" s="38" t="s">
        <v>80</v>
      </c>
      <c r="N18" s="38" t="s">
        <v>81</v>
      </c>
      <c r="O18" s="38" t="s">
        <v>82</v>
      </c>
      <c r="P18" s="38" t="s">
        <v>83</v>
      </c>
    </row>
    <row r="19" spans="1:16" x14ac:dyDescent="0.35">
      <c r="A19" s="38" t="s">
        <v>8</v>
      </c>
    </row>
    <row r="20" spans="1:16" x14ac:dyDescent="0.35">
      <c r="F20" s="38" t="s">
        <v>39</v>
      </c>
      <c r="J20" s="38" t="s">
        <v>84</v>
      </c>
      <c r="P20" s="38" t="s">
        <v>85</v>
      </c>
    </row>
    <row r="21" spans="1:16" x14ac:dyDescent="0.35">
      <c r="A21" s="38" t="s">
        <v>8</v>
      </c>
    </row>
    <row r="22" spans="1:16" x14ac:dyDescent="0.35">
      <c r="F22" s="38" t="s">
        <v>9</v>
      </c>
      <c r="J22" s="38" t="s">
        <v>86</v>
      </c>
      <c r="P22" s="38" t="s">
        <v>87</v>
      </c>
    </row>
    <row r="26" spans="1:16" x14ac:dyDescent="0.35">
      <c r="P26" s="38" t="s">
        <v>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81F34-40A5-404A-915B-29966C05D359}">
  <dimension ref="A1:D30"/>
  <sheetViews>
    <sheetView workbookViewId="0"/>
  </sheetViews>
  <sheetFormatPr defaultRowHeight="14.5" x14ac:dyDescent="0.35"/>
  <sheetData>
    <row r="1" spans="1:4" x14ac:dyDescent="0.35">
      <c r="A1" s="38" t="s">
        <v>94</v>
      </c>
      <c r="B1" s="38" t="s">
        <v>19</v>
      </c>
    </row>
    <row r="2" spans="1:4" x14ac:dyDescent="0.35">
      <c r="A2" s="38" t="s">
        <v>19</v>
      </c>
      <c r="B2" s="38" t="s">
        <v>30</v>
      </c>
    </row>
    <row r="4" spans="1:4" x14ac:dyDescent="0.35">
      <c r="C4" s="38" t="s">
        <v>0</v>
      </c>
      <c r="D4" s="38" t="s">
        <v>49</v>
      </c>
    </row>
    <row r="5" spans="1:4" x14ac:dyDescent="0.35">
      <c r="C5" s="38" t="s">
        <v>1</v>
      </c>
      <c r="D5" s="38" t="s">
        <v>50</v>
      </c>
    </row>
    <row r="6" spans="1:4" x14ac:dyDescent="0.35">
      <c r="A6" s="38" t="s">
        <v>8</v>
      </c>
      <c r="C6" s="38" t="s">
        <v>2</v>
      </c>
      <c r="D6" s="38" t="s">
        <v>51</v>
      </c>
    </row>
    <row r="7" spans="1:4" x14ac:dyDescent="0.35">
      <c r="C7" s="38" t="s">
        <v>3</v>
      </c>
      <c r="D7" s="38" t="s">
        <v>4</v>
      </c>
    </row>
    <row r="8" spans="1:4" x14ac:dyDescent="0.35">
      <c r="C8" s="38" t="s">
        <v>5</v>
      </c>
      <c r="D8" s="38" t="s">
        <v>15</v>
      </c>
    </row>
    <row r="9" spans="1:4" x14ac:dyDescent="0.35">
      <c r="C9" s="38" t="s">
        <v>6</v>
      </c>
      <c r="D9" s="38" t="s">
        <v>52</v>
      </c>
    </row>
    <row r="10" spans="1:4" x14ac:dyDescent="0.35">
      <c r="C10" s="38" t="s">
        <v>35</v>
      </c>
      <c r="D10" s="38" t="s">
        <v>53</v>
      </c>
    </row>
    <row r="11" spans="1:4" x14ac:dyDescent="0.35">
      <c r="C11" s="38" t="s">
        <v>20</v>
      </c>
      <c r="D11" s="38" t="s">
        <v>21</v>
      </c>
    </row>
    <row r="12" spans="1:4" x14ac:dyDescent="0.35">
      <c r="D12" s="38" t="s">
        <v>21</v>
      </c>
    </row>
    <row r="13" spans="1:4" x14ac:dyDescent="0.35">
      <c r="D13" s="38" t="s">
        <v>22</v>
      </c>
    </row>
    <row r="14" spans="1:4" x14ac:dyDescent="0.35">
      <c r="C14" s="38" t="s">
        <v>23</v>
      </c>
      <c r="D14" s="38" t="s">
        <v>54</v>
      </c>
    </row>
    <row r="15" spans="1:4" x14ac:dyDescent="0.35">
      <c r="D15" s="38" t="s">
        <v>55</v>
      </c>
    </row>
    <row r="22" spans="2:4" x14ac:dyDescent="0.35">
      <c r="B22" s="38" t="s">
        <v>5</v>
      </c>
    </row>
    <row r="23" spans="2:4" x14ac:dyDescent="0.35">
      <c r="B23" s="38" t="s">
        <v>10</v>
      </c>
      <c r="C23" s="38" t="s">
        <v>12</v>
      </c>
      <c r="D23" s="38" t="s">
        <v>11</v>
      </c>
    </row>
    <row r="25" spans="2:4" x14ac:dyDescent="0.35">
      <c r="B25" s="38" t="s">
        <v>13</v>
      </c>
      <c r="C25" s="38" t="s">
        <v>14</v>
      </c>
      <c r="D25" s="38" t="s">
        <v>16</v>
      </c>
    </row>
    <row r="26" spans="2:4" x14ac:dyDescent="0.35">
      <c r="B26" s="38" t="s">
        <v>15</v>
      </c>
    </row>
    <row r="27" spans="2:4" x14ac:dyDescent="0.35">
      <c r="B27" s="38" t="s">
        <v>17</v>
      </c>
    </row>
    <row r="30" spans="2:4" x14ac:dyDescent="0.35">
      <c r="B30" s="38" t="s">
        <v>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376A1-3F8C-4E9A-AAE4-7BDC7BCF60FF}">
  <dimension ref="A1:S118"/>
  <sheetViews>
    <sheetView workbookViewId="0"/>
  </sheetViews>
  <sheetFormatPr defaultRowHeight="14.5" x14ac:dyDescent="0.35"/>
  <sheetData>
    <row r="1" spans="1:19" x14ac:dyDescent="0.35">
      <c r="A1" s="38" t="s">
        <v>443</v>
      </c>
      <c r="B1" s="38" t="s">
        <v>19</v>
      </c>
      <c r="C1" s="38" t="s">
        <v>18</v>
      </c>
      <c r="D1" s="38" t="s">
        <v>18</v>
      </c>
      <c r="E1" s="38" t="s">
        <v>8</v>
      </c>
      <c r="F1" s="38" t="s">
        <v>7</v>
      </c>
      <c r="G1" s="38" t="s">
        <v>7</v>
      </c>
      <c r="H1" s="38" t="s">
        <v>7</v>
      </c>
      <c r="I1" s="38" t="s">
        <v>7</v>
      </c>
      <c r="J1" s="38" t="s">
        <v>7</v>
      </c>
      <c r="K1" s="38" t="s">
        <v>8</v>
      </c>
      <c r="L1" s="38" t="s">
        <v>8</v>
      </c>
      <c r="M1" s="38" t="s">
        <v>7</v>
      </c>
      <c r="N1" s="38" t="s">
        <v>7</v>
      </c>
      <c r="O1" s="38" t="s">
        <v>7</v>
      </c>
      <c r="P1" s="38" t="s">
        <v>7</v>
      </c>
      <c r="Q1" s="38" t="s">
        <v>18</v>
      </c>
      <c r="R1" s="38" t="s">
        <v>18</v>
      </c>
      <c r="S1" s="38" t="s">
        <v>7</v>
      </c>
    </row>
    <row r="2" spans="1:19" x14ac:dyDescent="0.35">
      <c r="F2" s="38" t="s">
        <v>47</v>
      </c>
      <c r="J2" s="38" t="s">
        <v>57</v>
      </c>
    </row>
    <row r="3" spans="1:19" x14ac:dyDescent="0.35">
      <c r="F3" s="38" t="s">
        <v>2</v>
      </c>
      <c r="G3" s="38" t="s">
        <v>58</v>
      </c>
    </row>
    <row r="5" spans="1:19" x14ac:dyDescent="0.35">
      <c r="A5" s="38" t="s">
        <v>8</v>
      </c>
      <c r="F5" s="38" t="s">
        <v>59</v>
      </c>
      <c r="G5" s="38" t="s">
        <v>90</v>
      </c>
    </row>
    <row r="6" spans="1:19" x14ac:dyDescent="0.35">
      <c r="A6" s="38" t="s">
        <v>8</v>
      </c>
      <c r="C6" s="38" t="s">
        <v>0</v>
      </c>
      <c r="D6" s="38" t="s">
        <v>60</v>
      </c>
    </row>
    <row r="7" spans="1:19" x14ac:dyDescent="0.35">
      <c r="A7" s="38" t="s">
        <v>8</v>
      </c>
      <c r="C7" s="38" t="s">
        <v>1</v>
      </c>
      <c r="D7" s="38" t="s">
        <v>61</v>
      </c>
    </row>
    <row r="8" spans="1:19" x14ac:dyDescent="0.35">
      <c r="A8" s="38" t="s">
        <v>8</v>
      </c>
      <c r="C8" s="38" t="s">
        <v>2</v>
      </c>
      <c r="D8" s="38" t="s">
        <v>62</v>
      </c>
    </row>
    <row r="9" spans="1:19" x14ac:dyDescent="0.35">
      <c r="A9" s="38" t="s">
        <v>8</v>
      </c>
      <c r="C9" s="38" t="s">
        <v>3</v>
      </c>
      <c r="D9" s="38" t="s">
        <v>63</v>
      </c>
    </row>
    <row r="10" spans="1:19" x14ac:dyDescent="0.35">
      <c r="A10" s="38" t="s">
        <v>8</v>
      </c>
      <c r="C10" s="38" t="s">
        <v>5</v>
      </c>
      <c r="D10" s="38" t="s">
        <v>64</v>
      </c>
    </row>
    <row r="11" spans="1:19" x14ac:dyDescent="0.35">
      <c r="A11" s="38" t="s">
        <v>8</v>
      </c>
      <c r="C11" s="38" t="s">
        <v>6</v>
      </c>
      <c r="D11" s="38" t="s">
        <v>65</v>
      </c>
    </row>
    <row r="12" spans="1:19" x14ac:dyDescent="0.35">
      <c r="A12" s="38" t="s">
        <v>8</v>
      </c>
      <c r="C12" s="38" t="s">
        <v>37</v>
      </c>
      <c r="D12" s="38" t="s">
        <v>66</v>
      </c>
    </row>
    <row r="13" spans="1:19" x14ac:dyDescent="0.35">
      <c r="A13" s="38" t="s">
        <v>8</v>
      </c>
      <c r="C13" s="38" t="s">
        <v>23</v>
      </c>
      <c r="D13" s="38" t="s">
        <v>67</v>
      </c>
    </row>
    <row r="14" spans="1:19" x14ac:dyDescent="0.35">
      <c r="F14" s="38" t="s">
        <v>27</v>
      </c>
      <c r="I14" s="38" t="s">
        <v>24</v>
      </c>
      <c r="J14" s="38" t="s">
        <v>21</v>
      </c>
      <c r="K14" s="38" t="s">
        <v>45</v>
      </c>
      <c r="L14" s="38" t="s">
        <v>45</v>
      </c>
      <c r="O14" s="38" t="s">
        <v>40</v>
      </c>
      <c r="P14" s="38" t="s">
        <v>32</v>
      </c>
      <c r="Q14" s="38" t="s">
        <v>43</v>
      </c>
    </row>
    <row r="15" spans="1:19" x14ac:dyDescent="0.35">
      <c r="F15" s="38" t="s">
        <v>28</v>
      </c>
      <c r="G15" s="38" t="s">
        <v>25</v>
      </c>
      <c r="H15" s="38" t="s">
        <v>42</v>
      </c>
      <c r="I15" s="38" t="s">
        <v>26</v>
      </c>
      <c r="J15" s="38" t="s">
        <v>29</v>
      </c>
      <c r="K15" s="38" t="s">
        <v>46</v>
      </c>
      <c r="L15" s="38" t="s">
        <v>29</v>
      </c>
      <c r="M15" s="38" t="s">
        <v>31</v>
      </c>
      <c r="N15" s="38" t="s">
        <v>36</v>
      </c>
      <c r="O15" s="38" t="s">
        <v>41</v>
      </c>
      <c r="P15" s="38" t="s">
        <v>33</v>
      </c>
      <c r="Q15" s="38" t="s">
        <v>34</v>
      </c>
      <c r="R15" s="38" t="s">
        <v>44</v>
      </c>
      <c r="S15" s="38" t="s">
        <v>25</v>
      </c>
    </row>
    <row r="16" spans="1:19" x14ac:dyDescent="0.35">
      <c r="F16" s="38" t="s">
        <v>68</v>
      </c>
      <c r="G16" s="38" t="s">
        <v>69</v>
      </c>
      <c r="H16" s="38" t="s">
        <v>70</v>
      </c>
      <c r="I16" s="38" t="s">
        <v>71</v>
      </c>
      <c r="J16" s="38" t="s">
        <v>72</v>
      </c>
      <c r="Q16" s="38" t="s">
        <v>73</v>
      </c>
      <c r="R16" s="38" t="s">
        <v>74</v>
      </c>
      <c r="S16" s="38" t="s">
        <v>75</v>
      </c>
    </row>
    <row r="17" spans="1:19" x14ac:dyDescent="0.35">
      <c r="A17" s="38" t="s">
        <v>8</v>
      </c>
      <c r="K17" s="38" t="s">
        <v>76</v>
      </c>
      <c r="L17" s="38" t="s">
        <v>77</v>
      </c>
    </row>
    <row r="18" spans="1:19" x14ac:dyDescent="0.35">
      <c r="K18" s="38" t="s">
        <v>78</v>
      </c>
      <c r="L18" s="38" t="s">
        <v>79</v>
      </c>
      <c r="M18" s="38" t="s">
        <v>80</v>
      </c>
      <c r="N18" s="38" t="s">
        <v>81</v>
      </c>
      <c r="O18" s="38" t="s">
        <v>82</v>
      </c>
      <c r="P18" s="38" t="s">
        <v>83</v>
      </c>
    </row>
    <row r="19" spans="1:19" x14ac:dyDescent="0.35">
      <c r="A19" s="38" t="s">
        <v>8</v>
      </c>
    </row>
    <row r="20" spans="1:19" x14ac:dyDescent="0.35">
      <c r="A20" s="38" t="s">
        <v>91</v>
      </c>
      <c r="F20" s="38" t="s">
        <v>68</v>
      </c>
      <c r="G20" s="38" t="s">
        <v>96</v>
      </c>
      <c r="H20" s="38" t="s">
        <v>97</v>
      </c>
      <c r="I20" s="38" t="s">
        <v>98</v>
      </c>
      <c r="J20" s="38" t="s">
        <v>99</v>
      </c>
      <c r="Q20" s="38" t="s">
        <v>100</v>
      </c>
      <c r="R20" s="38" t="s">
        <v>101</v>
      </c>
      <c r="S20" s="38" t="s">
        <v>102</v>
      </c>
    </row>
    <row r="21" spans="1:19" x14ac:dyDescent="0.35">
      <c r="A21" s="38" t="s">
        <v>92</v>
      </c>
      <c r="K21" s="38" t="s">
        <v>103</v>
      </c>
      <c r="L21" s="38" t="s">
        <v>104</v>
      </c>
    </row>
    <row r="22" spans="1:19" x14ac:dyDescent="0.35">
      <c r="A22" s="38" t="s">
        <v>91</v>
      </c>
      <c r="K22" s="38" t="s">
        <v>105</v>
      </c>
      <c r="L22" s="38" t="s">
        <v>106</v>
      </c>
      <c r="M22" s="38" t="s">
        <v>107</v>
      </c>
      <c r="N22" s="38" t="s">
        <v>108</v>
      </c>
      <c r="O22" s="38" t="s">
        <v>109</v>
      </c>
      <c r="P22" s="38" t="s">
        <v>110</v>
      </c>
    </row>
    <row r="23" spans="1:19" x14ac:dyDescent="0.35">
      <c r="A23" s="38" t="s">
        <v>92</v>
      </c>
    </row>
    <row r="24" spans="1:19" x14ac:dyDescent="0.35">
      <c r="A24" s="38" t="s">
        <v>91</v>
      </c>
      <c r="F24" s="38" t="s">
        <v>68</v>
      </c>
      <c r="G24" s="38" t="s">
        <v>111</v>
      </c>
      <c r="H24" s="38" t="s">
        <v>112</v>
      </c>
      <c r="I24" s="38" t="s">
        <v>113</v>
      </c>
      <c r="J24" s="38" t="s">
        <v>114</v>
      </c>
      <c r="Q24" s="38" t="s">
        <v>115</v>
      </c>
      <c r="R24" s="38" t="s">
        <v>116</v>
      </c>
      <c r="S24" s="38" t="s">
        <v>117</v>
      </c>
    </row>
    <row r="25" spans="1:19" x14ac:dyDescent="0.35">
      <c r="A25" s="38" t="s">
        <v>92</v>
      </c>
      <c r="K25" s="38" t="s">
        <v>118</v>
      </c>
      <c r="L25" s="38" t="s">
        <v>119</v>
      </c>
    </row>
    <row r="26" spans="1:19" x14ac:dyDescent="0.35">
      <c r="A26" s="38" t="s">
        <v>91</v>
      </c>
      <c r="K26" s="38" t="s">
        <v>120</v>
      </c>
      <c r="L26" s="38" t="s">
        <v>121</v>
      </c>
      <c r="M26" s="38" t="s">
        <v>122</v>
      </c>
      <c r="N26" s="38" t="s">
        <v>123</v>
      </c>
      <c r="O26" s="38" t="s">
        <v>124</v>
      </c>
      <c r="P26" s="38" t="s">
        <v>125</v>
      </c>
    </row>
    <row r="27" spans="1:19" x14ac:dyDescent="0.35">
      <c r="A27" s="38" t="s">
        <v>92</v>
      </c>
    </row>
    <row r="28" spans="1:19" x14ac:dyDescent="0.35">
      <c r="A28" s="38" t="s">
        <v>91</v>
      </c>
      <c r="F28" s="38" t="s">
        <v>68</v>
      </c>
      <c r="G28" s="38" t="s">
        <v>126</v>
      </c>
      <c r="H28" s="38" t="s">
        <v>127</v>
      </c>
      <c r="I28" s="38" t="s">
        <v>128</v>
      </c>
      <c r="J28" s="38" t="s">
        <v>129</v>
      </c>
      <c r="Q28" s="38" t="s">
        <v>130</v>
      </c>
      <c r="R28" s="38" t="s">
        <v>131</v>
      </c>
      <c r="S28" s="38" t="s">
        <v>132</v>
      </c>
    </row>
    <row r="29" spans="1:19" x14ac:dyDescent="0.35">
      <c r="A29" s="38" t="s">
        <v>92</v>
      </c>
      <c r="K29" s="38" t="s">
        <v>133</v>
      </c>
      <c r="L29" s="38" t="s">
        <v>134</v>
      </c>
    </row>
    <row r="30" spans="1:19" x14ac:dyDescent="0.35">
      <c r="A30" s="38" t="s">
        <v>91</v>
      </c>
      <c r="K30" s="38" t="s">
        <v>135</v>
      </c>
      <c r="L30" s="38" t="s">
        <v>136</v>
      </c>
      <c r="M30" s="38" t="s">
        <v>137</v>
      </c>
      <c r="N30" s="38" t="s">
        <v>138</v>
      </c>
      <c r="O30" s="38" t="s">
        <v>139</v>
      </c>
      <c r="P30" s="38" t="s">
        <v>140</v>
      </c>
    </row>
    <row r="31" spans="1:19" x14ac:dyDescent="0.35">
      <c r="A31" s="38" t="s">
        <v>92</v>
      </c>
    </row>
    <row r="32" spans="1:19" x14ac:dyDescent="0.35">
      <c r="A32" s="38" t="s">
        <v>91</v>
      </c>
      <c r="F32" s="38" t="s">
        <v>68</v>
      </c>
      <c r="G32" s="38" t="s">
        <v>141</v>
      </c>
      <c r="H32" s="38" t="s">
        <v>142</v>
      </c>
      <c r="I32" s="38" t="s">
        <v>143</v>
      </c>
      <c r="J32" s="38" t="s">
        <v>144</v>
      </c>
      <c r="Q32" s="38" t="s">
        <v>145</v>
      </c>
      <c r="R32" s="38" t="s">
        <v>146</v>
      </c>
      <c r="S32" s="38" t="s">
        <v>147</v>
      </c>
    </row>
    <row r="33" spans="1:19" x14ac:dyDescent="0.35">
      <c r="A33" s="38" t="s">
        <v>92</v>
      </c>
      <c r="K33" s="38" t="s">
        <v>148</v>
      </c>
      <c r="L33" s="38" t="s">
        <v>149</v>
      </c>
    </row>
    <row r="34" spans="1:19" x14ac:dyDescent="0.35">
      <c r="A34" s="38" t="s">
        <v>91</v>
      </c>
      <c r="K34" s="38" t="s">
        <v>150</v>
      </c>
      <c r="L34" s="38" t="s">
        <v>151</v>
      </c>
      <c r="M34" s="38" t="s">
        <v>152</v>
      </c>
      <c r="N34" s="38" t="s">
        <v>153</v>
      </c>
      <c r="O34" s="38" t="s">
        <v>154</v>
      </c>
      <c r="P34" s="38" t="s">
        <v>155</v>
      </c>
    </row>
    <row r="35" spans="1:19" x14ac:dyDescent="0.35">
      <c r="A35" s="38" t="s">
        <v>92</v>
      </c>
    </row>
    <row r="36" spans="1:19" x14ac:dyDescent="0.35">
      <c r="A36" s="38" t="s">
        <v>91</v>
      </c>
      <c r="F36" s="38" t="s">
        <v>68</v>
      </c>
      <c r="G36" s="38" t="s">
        <v>156</v>
      </c>
      <c r="H36" s="38" t="s">
        <v>157</v>
      </c>
      <c r="I36" s="38" t="s">
        <v>158</v>
      </c>
      <c r="J36" s="38" t="s">
        <v>159</v>
      </c>
      <c r="Q36" s="38" t="s">
        <v>160</v>
      </c>
      <c r="R36" s="38" t="s">
        <v>161</v>
      </c>
      <c r="S36" s="38" t="s">
        <v>162</v>
      </c>
    </row>
    <row r="37" spans="1:19" x14ac:dyDescent="0.35">
      <c r="A37" s="38" t="s">
        <v>92</v>
      </c>
      <c r="K37" s="38" t="s">
        <v>163</v>
      </c>
      <c r="L37" s="38" t="s">
        <v>164</v>
      </c>
    </row>
    <row r="38" spans="1:19" x14ac:dyDescent="0.35">
      <c r="A38" s="38" t="s">
        <v>91</v>
      </c>
      <c r="K38" s="38" t="s">
        <v>165</v>
      </c>
      <c r="L38" s="38" t="s">
        <v>166</v>
      </c>
      <c r="M38" s="38" t="s">
        <v>167</v>
      </c>
      <c r="N38" s="38" t="s">
        <v>168</v>
      </c>
      <c r="O38" s="38" t="s">
        <v>169</v>
      </c>
      <c r="P38" s="38" t="s">
        <v>170</v>
      </c>
    </row>
    <row r="39" spans="1:19" x14ac:dyDescent="0.35">
      <c r="A39" s="38" t="s">
        <v>92</v>
      </c>
    </row>
    <row r="40" spans="1:19" x14ac:dyDescent="0.35">
      <c r="A40" s="38" t="s">
        <v>91</v>
      </c>
      <c r="F40" s="38" t="s">
        <v>68</v>
      </c>
      <c r="G40" s="38" t="s">
        <v>171</v>
      </c>
      <c r="H40" s="38" t="s">
        <v>172</v>
      </c>
      <c r="I40" s="38" t="s">
        <v>173</v>
      </c>
      <c r="J40" s="38" t="s">
        <v>174</v>
      </c>
      <c r="Q40" s="38" t="s">
        <v>175</v>
      </c>
      <c r="R40" s="38" t="s">
        <v>176</v>
      </c>
      <c r="S40" s="38" t="s">
        <v>177</v>
      </c>
    </row>
    <row r="41" spans="1:19" x14ac:dyDescent="0.35">
      <c r="A41" s="38" t="s">
        <v>92</v>
      </c>
      <c r="K41" s="38" t="s">
        <v>178</v>
      </c>
      <c r="L41" s="38" t="s">
        <v>179</v>
      </c>
    </row>
    <row r="42" spans="1:19" x14ac:dyDescent="0.35">
      <c r="A42" s="38" t="s">
        <v>91</v>
      </c>
      <c r="K42" s="38" t="s">
        <v>180</v>
      </c>
      <c r="L42" s="38" t="s">
        <v>181</v>
      </c>
      <c r="M42" s="38" t="s">
        <v>182</v>
      </c>
      <c r="N42" s="38" t="s">
        <v>183</v>
      </c>
      <c r="O42" s="38" t="s">
        <v>184</v>
      </c>
      <c r="P42" s="38" t="s">
        <v>185</v>
      </c>
    </row>
    <row r="43" spans="1:19" x14ac:dyDescent="0.35">
      <c r="A43" s="38" t="s">
        <v>92</v>
      </c>
    </row>
    <row r="44" spans="1:19" x14ac:dyDescent="0.35">
      <c r="A44" s="38" t="s">
        <v>91</v>
      </c>
      <c r="F44" s="38" t="s">
        <v>68</v>
      </c>
      <c r="G44" s="38" t="s">
        <v>186</v>
      </c>
      <c r="H44" s="38" t="s">
        <v>187</v>
      </c>
      <c r="I44" s="38" t="s">
        <v>188</v>
      </c>
      <c r="J44" s="38" t="s">
        <v>189</v>
      </c>
      <c r="Q44" s="38" t="s">
        <v>190</v>
      </c>
      <c r="R44" s="38" t="s">
        <v>191</v>
      </c>
      <c r="S44" s="38" t="s">
        <v>192</v>
      </c>
    </row>
    <row r="45" spans="1:19" x14ac:dyDescent="0.35">
      <c r="A45" s="38" t="s">
        <v>92</v>
      </c>
      <c r="K45" s="38" t="s">
        <v>193</v>
      </c>
      <c r="L45" s="38" t="s">
        <v>194</v>
      </c>
    </row>
    <row r="46" spans="1:19" x14ac:dyDescent="0.35">
      <c r="A46" s="38" t="s">
        <v>91</v>
      </c>
      <c r="K46" s="38" t="s">
        <v>195</v>
      </c>
      <c r="L46" s="38" t="s">
        <v>196</v>
      </c>
      <c r="M46" s="38" t="s">
        <v>197</v>
      </c>
      <c r="N46" s="38" t="s">
        <v>198</v>
      </c>
      <c r="O46" s="38" t="s">
        <v>199</v>
      </c>
      <c r="P46" s="38" t="s">
        <v>200</v>
      </c>
    </row>
    <row r="47" spans="1:19" x14ac:dyDescent="0.35">
      <c r="A47" s="38" t="s">
        <v>92</v>
      </c>
    </row>
    <row r="48" spans="1:19" x14ac:dyDescent="0.35">
      <c r="A48" s="38" t="s">
        <v>91</v>
      </c>
      <c r="F48" s="38" t="s">
        <v>68</v>
      </c>
      <c r="G48" s="38" t="s">
        <v>201</v>
      </c>
      <c r="H48" s="38" t="s">
        <v>202</v>
      </c>
      <c r="I48" s="38" t="s">
        <v>203</v>
      </c>
      <c r="J48" s="38" t="s">
        <v>204</v>
      </c>
      <c r="Q48" s="38" t="s">
        <v>205</v>
      </c>
      <c r="R48" s="38" t="s">
        <v>206</v>
      </c>
      <c r="S48" s="38" t="s">
        <v>207</v>
      </c>
    </row>
    <row r="49" spans="1:19" x14ac:dyDescent="0.35">
      <c r="A49" s="38" t="s">
        <v>92</v>
      </c>
      <c r="K49" s="38" t="s">
        <v>208</v>
      </c>
      <c r="L49" s="38" t="s">
        <v>209</v>
      </c>
    </row>
    <row r="50" spans="1:19" x14ac:dyDescent="0.35">
      <c r="A50" s="38" t="s">
        <v>91</v>
      </c>
      <c r="K50" s="38" t="s">
        <v>210</v>
      </c>
      <c r="L50" s="38" t="s">
        <v>211</v>
      </c>
      <c r="M50" s="38" t="s">
        <v>212</v>
      </c>
      <c r="N50" s="38" t="s">
        <v>213</v>
      </c>
      <c r="O50" s="38" t="s">
        <v>214</v>
      </c>
      <c r="P50" s="38" t="s">
        <v>215</v>
      </c>
    </row>
    <row r="51" spans="1:19" x14ac:dyDescent="0.35">
      <c r="A51" s="38" t="s">
        <v>92</v>
      </c>
    </row>
    <row r="52" spans="1:19" x14ac:dyDescent="0.35">
      <c r="A52" s="38" t="s">
        <v>91</v>
      </c>
      <c r="F52" s="38" t="s">
        <v>68</v>
      </c>
      <c r="G52" s="38" t="s">
        <v>216</v>
      </c>
      <c r="H52" s="38" t="s">
        <v>217</v>
      </c>
      <c r="I52" s="38" t="s">
        <v>218</v>
      </c>
      <c r="J52" s="38" t="s">
        <v>219</v>
      </c>
      <c r="Q52" s="38" t="s">
        <v>220</v>
      </c>
      <c r="R52" s="38" t="s">
        <v>221</v>
      </c>
      <c r="S52" s="38" t="s">
        <v>222</v>
      </c>
    </row>
    <row r="53" spans="1:19" x14ac:dyDescent="0.35">
      <c r="A53" s="38" t="s">
        <v>92</v>
      </c>
      <c r="K53" s="38" t="s">
        <v>223</v>
      </c>
      <c r="L53" s="38" t="s">
        <v>224</v>
      </c>
    </row>
    <row r="54" spans="1:19" x14ac:dyDescent="0.35">
      <c r="A54" s="38" t="s">
        <v>91</v>
      </c>
      <c r="K54" s="38" t="s">
        <v>225</v>
      </c>
      <c r="L54" s="38" t="s">
        <v>226</v>
      </c>
      <c r="M54" s="38" t="s">
        <v>227</v>
      </c>
      <c r="N54" s="38" t="s">
        <v>228</v>
      </c>
      <c r="O54" s="38" t="s">
        <v>229</v>
      </c>
      <c r="P54" s="38" t="s">
        <v>230</v>
      </c>
    </row>
    <row r="55" spans="1:19" x14ac:dyDescent="0.35">
      <c r="A55" s="38" t="s">
        <v>92</v>
      </c>
    </row>
    <row r="56" spans="1:19" x14ac:dyDescent="0.35">
      <c r="A56" s="38" t="s">
        <v>91</v>
      </c>
      <c r="F56" s="38" t="s">
        <v>68</v>
      </c>
      <c r="G56" s="38" t="s">
        <v>231</v>
      </c>
      <c r="H56" s="38" t="s">
        <v>232</v>
      </c>
      <c r="I56" s="38" t="s">
        <v>233</v>
      </c>
      <c r="J56" s="38" t="s">
        <v>234</v>
      </c>
      <c r="Q56" s="38" t="s">
        <v>235</v>
      </c>
      <c r="R56" s="38" t="s">
        <v>236</v>
      </c>
      <c r="S56" s="38" t="s">
        <v>237</v>
      </c>
    </row>
    <row r="57" spans="1:19" x14ac:dyDescent="0.35">
      <c r="A57" s="38" t="s">
        <v>92</v>
      </c>
      <c r="K57" s="38" t="s">
        <v>238</v>
      </c>
      <c r="L57" s="38" t="s">
        <v>239</v>
      </c>
    </row>
    <row r="58" spans="1:19" x14ac:dyDescent="0.35">
      <c r="A58" s="38" t="s">
        <v>91</v>
      </c>
      <c r="K58" s="38" t="s">
        <v>240</v>
      </c>
      <c r="L58" s="38" t="s">
        <v>241</v>
      </c>
      <c r="M58" s="38" t="s">
        <v>242</v>
      </c>
      <c r="N58" s="38" t="s">
        <v>243</v>
      </c>
      <c r="O58" s="38" t="s">
        <v>244</v>
      </c>
      <c r="P58" s="38" t="s">
        <v>245</v>
      </c>
    </row>
    <row r="59" spans="1:19" x14ac:dyDescent="0.35">
      <c r="A59" s="38" t="s">
        <v>92</v>
      </c>
    </row>
    <row r="60" spans="1:19" x14ac:dyDescent="0.35">
      <c r="A60" s="38" t="s">
        <v>91</v>
      </c>
      <c r="F60" s="38" t="s">
        <v>68</v>
      </c>
      <c r="G60" s="38" t="s">
        <v>246</v>
      </c>
      <c r="H60" s="38" t="s">
        <v>247</v>
      </c>
      <c r="I60" s="38" t="s">
        <v>248</v>
      </c>
      <c r="J60" s="38" t="s">
        <v>249</v>
      </c>
      <c r="Q60" s="38" t="s">
        <v>250</v>
      </c>
      <c r="R60" s="38" t="s">
        <v>251</v>
      </c>
      <c r="S60" s="38" t="s">
        <v>252</v>
      </c>
    </row>
    <row r="61" spans="1:19" x14ac:dyDescent="0.35">
      <c r="A61" s="38" t="s">
        <v>92</v>
      </c>
      <c r="K61" s="38" t="s">
        <v>253</v>
      </c>
      <c r="L61" s="38" t="s">
        <v>254</v>
      </c>
    </row>
    <row r="62" spans="1:19" x14ac:dyDescent="0.35">
      <c r="A62" s="38" t="s">
        <v>91</v>
      </c>
      <c r="K62" s="38" t="s">
        <v>255</v>
      </c>
      <c r="L62" s="38" t="s">
        <v>256</v>
      </c>
      <c r="M62" s="38" t="s">
        <v>257</v>
      </c>
      <c r="N62" s="38" t="s">
        <v>258</v>
      </c>
      <c r="O62" s="38" t="s">
        <v>259</v>
      </c>
      <c r="P62" s="38" t="s">
        <v>260</v>
      </c>
    </row>
    <row r="63" spans="1:19" x14ac:dyDescent="0.35">
      <c r="A63" s="38" t="s">
        <v>92</v>
      </c>
    </row>
    <row r="64" spans="1:19" x14ac:dyDescent="0.35">
      <c r="A64" s="38" t="s">
        <v>91</v>
      </c>
      <c r="F64" s="38" t="s">
        <v>68</v>
      </c>
      <c r="G64" s="38" t="s">
        <v>261</v>
      </c>
      <c r="H64" s="38" t="s">
        <v>262</v>
      </c>
      <c r="I64" s="38" t="s">
        <v>263</v>
      </c>
      <c r="J64" s="38" t="s">
        <v>264</v>
      </c>
      <c r="Q64" s="38" t="s">
        <v>265</v>
      </c>
      <c r="R64" s="38" t="s">
        <v>266</v>
      </c>
      <c r="S64" s="38" t="s">
        <v>267</v>
      </c>
    </row>
    <row r="65" spans="1:19" x14ac:dyDescent="0.35">
      <c r="A65" s="38" t="s">
        <v>92</v>
      </c>
      <c r="K65" s="38" t="s">
        <v>268</v>
      </c>
      <c r="L65" s="38" t="s">
        <v>269</v>
      </c>
    </row>
    <row r="66" spans="1:19" x14ac:dyDescent="0.35">
      <c r="A66" s="38" t="s">
        <v>91</v>
      </c>
      <c r="K66" s="38" t="s">
        <v>270</v>
      </c>
      <c r="L66" s="38" t="s">
        <v>271</v>
      </c>
      <c r="M66" s="38" t="s">
        <v>272</v>
      </c>
      <c r="N66" s="38" t="s">
        <v>273</v>
      </c>
      <c r="O66" s="38" t="s">
        <v>274</v>
      </c>
      <c r="P66" s="38" t="s">
        <v>275</v>
      </c>
    </row>
    <row r="67" spans="1:19" x14ac:dyDescent="0.35">
      <c r="A67" s="38" t="s">
        <v>92</v>
      </c>
    </row>
    <row r="68" spans="1:19" x14ac:dyDescent="0.35">
      <c r="A68" s="38" t="s">
        <v>91</v>
      </c>
      <c r="F68" s="38" t="s">
        <v>68</v>
      </c>
      <c r="G68" s="38" t="s">
        <v>276</v>
      </c>
      <c r="H68" s="38" t="s">
        <v>277</v>
      </c>
      <c r="I68" s="38" t="s">
        <v>278</v>
      </c>
      <c r="J68" s="38" t="s">
        <v>279</v>
      </c>
      <c r="Q68" s="38" t="s">
        <v>280</v>
      </c>
      <c r="R68" s="38" t="s">
        <v>281</v>
      </c>
      <c r="S68" s="38" t="s">
        <v>282</v>
      </c>
    </row>
    <row r="69" spans="1:19" x14ac:dyDescent="0.35">
      <c r="A69" s="38" t="s">
        <v>92</v>
      </c>
      <c r="K69" s="38" t="s">
        <v>283</v>
      </c>
      <c r="L69" s="38" t="s">
        <v>284</v>
      </c>
    </row>
    <row r="70" spans="1:19" x14ac:dyDescent="0.35">
      <c r="A70" s="38" t="s">
        <v>91</v>
      </c>
      <c r="K70" s="38" t="s">
        <v>285</v>
      </c>
      <c r="L70" s="38" t="s">
        <v>286</v>
      </c>
      <c r="M70" s="38" t="s">
        <v>287</v>
      </c>
      <c r="N70" s="38" t="s">
        <v>288</v>
      </c>
      <c r="O70" s="38" t="s">
        <v>289</v>
      </c>
      <c r="P70" s="38" t="s">
        <v>290</v>
      </c>
    </row>
    <row r="71" spans="1:19" x14ac:dyDescent="0.35">
      <c r="A71" s="38" t="s">
        <v>92</v>
      </c>
    </row>
    <row r="72" spans="1:19" x14ac:dyDescent="0.35">
      <c r="A72" s="38" t="s">
        <v>91</v>
      </c>
      <c r="F72" s="38" t="s">
        <v>68</v>
      </c>
      <c r="G72" s="38" t="s">
        <v>291</v>
      </c>
      <c r="H72" s="38" t="s">
        <v>292</v>
      </c>
      <c r="I72" s="38" t="s">
        <v>293</v>
      </c>
      <c r="J72" s="38" t="s">
        <v>294</v>
      </c>
      <c r="Q72" s="38" t="s">
        <v>295</v>
      </c>
      <c r="R72" s="38" t="s">
        <v>296</v>
      </c>
      <c r="S72" s="38" t="s">
        <v>297</v>
      </c>
    </row>
    <row r="73" spans="1:19" x14ac:dyDescent="0.35">
      <c r="A73" s="38" t="s">
        <v>92</v>
      </c>
      <c r="K73" s="38" t="s">
        <v>298</v>
      </c>
      <c r="L73" s="38" t="s">
        <v>299</v>
      </c>
    </row>
    <row r="74" spans="1:19" x14ac:dyDescent="0.35">
      <c r="A74" s="38" t="s">
        <v>91</v>
      </c>
      <c r="K74" s="38" t="s">
        <v>300</v>
      </c>
      <c r="L74" s="38" t="s">
        <v>301</v>
      </c>
      <c r="M74" s="38" t="s">
        <v>302</v>
      </c>
      <c r="N74" s="38" t="s">
        <v>303</v>
      </c>
      <c r="O74" s="38" t="s">
        <v>304</v>
      </c>
      <c r="P74" s="38" t="s">
        <v>305</v>
      </c>
    </row>
    <row r="75" spans="1:19" x14ac:dyDescent="0.35">
      <c r="A75" s="38" t="s">
        <v>92</v>
      </c>
    </row>
    <row r="76" spans="1:19" x14ac:dyDescent="0.35">
      <c r="A76" s="38" t="s">
        <v>91</v>
      </c>
      <c r="F76" s="38" t="s">
        <v>68</v>
      </c>
      <c r="G76" s="38" t="s">
        <v>306</v>
      </c>
      <c r="H76" s="38" t="s">
        <v>307</v>
      </c>
      <c r="I76" s="38" t="s">
        <v>308</v>
      </c>
      <c r="J76" s="38" t="s">
        <v>309</v>
      </c>
      <c r="Q76" s="38" t="s">
        <v>310</v>
      </c>
      <c r="R76" s="38" t="s">
        <v>311</v>
      </c>
      <c r="S76" s="38" t="s">
        <v>312</v>
      </c>
    </row>
    <row r="77" spans="1:19" x14ac:dyDescent="0.35">
      <c r="A77" s="38" t="s">
        <v>92</v>
      </c>
      <c r="K77" s="38" t="s">
        <v>313</v>
      </c>
      <c r="L77" s="38" t="s">
        <v>314</v>
      </c>
    </row>
    <row r="78" spans="1:19" x14ac:dyDescent="0.35">
      <c r="A78" s="38" t="s">
        <v>91</v>
      </c>
      <c r="K78" s="38" t="s">
        <v>315</v>
      </c>
      <c r="L78" s="38" t="s">
        <v>316</v>
      </c>
      <c r="M78" s="38" t="s">
        <v>317</v>
      </c>
      <c r="N78" s="38" t="s">
        <v>318</v>
      </c>
      <c r="O78" s="38" t="s">
        <v>319</v>
      </c>
      <c r="P78" s="38" t="s">
        <v>320</v>
      </c>
    </row>
    <row r="79" spans="1:19" x14ac:dyDescent="0.35">
      <c r="A79" s="38" t="s">
        <v>92</v>
      </c>
    </row>
    <row r="80" spans="1:19" x14ac:dyDescent="0.35">
      <c r="A80" s="38" t="s">
        <v>91</v>
      </c>
      <c r="F80" s="38" t="s">
        <v>68</v>
      </c>
      <c r="G80" s="38" t="s">
        <v>321</v>
      </c>
      <c r="H80" s="38" t="s">
        <v>322</v>
      </c>
      <c r="I80" s="38" t="s">
        <v>323</v>
      </c>
      <c r="J80" s="38" t="s">
        <v>324</v>
      </c>
      <c r="Q80" s="38" t="s">
        <v>325</v>
      </c>
      <c r="R80" s="38" t="s">
        <v>326</v>
      </c>
      <c r="S80" s="38" t="s">
        <v>327</v>
      </c>
    </row>
    <row r="81" spans="1:19" x14ac:dyDescent="0.35">
      <c r="A81" s="38" t="s">
        <v>92</v>
      </c>
      <c r="K81" s="38" t="s">
        <v>328</v>
      </c>
      <c r="L81" s="38" t="s">
        <v>329</v>
      </c>
    </row>
    <row r="82" spans="1:19" x14ac:dyDescent="0.35">
      <c r="A82" s="38" t="s">
        <v>91</v>
      </c>
      <c r="K82" s="38" t="s">
        <v>330</v>
      </c>
      <c r="L82" s="38" t="s">
        <v>331</v>
      </c>
      <c r="M82" s="38" t="s">
        <v>332</v>
      </c>
      <c r="N82" s="38" t="s">
        <v>333</v>
      </c>
      <c r="O82" s="38" t="s">
        <v>334</v>
      </c>
      <c r="P82" s="38" t="s">
        <v>335</v>
      </c>
    </row>
    <row r="83" spans="1:19" x14ac:dyDescent="0.35">
      <c r="A83" s="38" t="s">
        <v>92</v>
      </c>
    </row>
    <row r="84" spans="1:19" x14ac:dyDescent="0.35">
      <c r="A84" s="38" t="s">
        <v>91</v>
      </c>
      <c r="F84" s="38" t="s">
        <v>68</v>
      </c>
      <c r="G84" s="38" t="s">
        <v>336</v>
      </c>
      <c r="H84" s="38" t="s">
        <v>337</v>
      </c>
      <c r="I84" s="38" t="s">
        <v>338</v>
      </c>
      <c r="J84" s="38" t="s">
        <v>339</v>
      </c>
      <c r="Q84" s="38" t="s">
        <v>340</v>
      </c>
      <c r="R84" s="38" t="s">
        <v>341</v>
      </c>
      <c r="S84" s="38" t="s">
        <v>342</v>
      </c>
    </row>
    <row r="85" spans="1:19" x14ac:dyDescent="0.35">
      <c r="A85" s="38" t="s">
        <v>92</v>
      </c>
      <c r="K85" s="38" t="s">
        <v>343</v>
      </c>
      <c r="L85" s="38" t="s">
        <v>344</v>
      </c>
    </row>
    <row r="86" spans="1:19" x14ac:dyDescent="0.35">
      <c r="A86" s="38" t="s">
        <v>91</v>
      </c>
      <c r="K86" s="38" t="s">
        <v>345</v>
      </c>
      <c r="L86" s="38" t="s">
        <v>346</v>
      </c>
      <c r="M86" s="38" t="s">
        <v>347</v>
      </c>
      <c r="N86" s="38" t="s">
        <v>348</v>
      </c>
      <c r="O86" s="38" t="s">
        <v>349</v>
      </c>
      <c r="P86" s="38" t="s">
        <v>350</v>
      </c>
    </row>
    <row r="87" spans="1:19" x14ac:dyDescent="0.35">
      <c r="A87" s="38" t="s">
        <v>92</v>
      </c>
    </row>
    <row r="88" spans="1:19" x14ac:dyDescent="0.35">
      <c r="A88" s="38" t="s">
        <v>91</v>
      </c>
      <c r="F88" s="38" t="s">
        <v>68</v>
      </c>
      <c r="G88" s="38" t="s">
        <v>351</v>
      </c>
      <c r="H88" s="38" t="s">
        <v>352</v>
      </c>
      <c r="I88" s="38" t="s">
        <v>353</v>
      </c>
      <c r="J88" s="38" t="s">
        <v>354</v>
      </c>
      <c r="Q88" s="38" t="s">
        <v>355</v>
      </c>
      <c r="R88" s="38" t="s">
        <v>356</v>
      </c>
      <c r="S88" s="38" t="s">
        <v>357</v>
      </c>
    </row>
    <row r="89" spans="1:19" x14ac:dyDescent="0.35">
      <c r="A89" s="38" t="s">
        <v>92</v>
      </c>
      <c r="K89" s="38" t="s">
        <v>358</v>
      </c>
      <c r="L89" s="38" t="s">
        <v>359</v>
      </c>
    </row>
    <row r="90" spans="1:19" x14ac:dyDescent="0.35">
      <c r="A90" s="38" t="s">
        <v>91</v>
      </c>
      <c r="K90" s="38" t="s">
        <v>360</v>
      </c>
      <c r="L90" s="38" t="s">
        <v>361</v>
      </c>
      <c r="M90" s="38" t="s">
        <v>362</v>
      </c>
      <c r="N90" s="38" t="s">
        <v>363</v>
      </c>
      <c r="O90" s="38" t="s">
        <v>364</v>
      </c>
      <c r="P90" s="38" t="s">
        <v>365</v>
      </c>
    </row>
    <row r="91" spans="1:19" x14ac:dyDescent="0.35">
      <c r="A91" s="38" t="s">
        <v>92</v>
      </c>
    </row>
    <row r="92" spans="1:19" x14ac:dyDescent="0.35">
      <c r="A92" s="38" t="s">
        <v>91</v>
      </c>
      <c r="F92" s="38" t="s">
        <v>68</v>
      </c>
      <c r="G92" s="38" t="s">
        <v>366</v>
      </c>
      <c r="H92" s="38" t="s">
        <v>367</v>
      </c>
      <c r="I92" s="38" t="s">
        <v>368</v>
      </c>
      <c r="J92" s="38" t="s">
        <v>369</v>
      </c>
      <c r="Q92" s="38" t="s">
        <v>370</v>
      </c>
      <c r="R92" s="38" t="s">
        <v>371</v>
      </c>
      <c r="S92" s="38" t="s">
        <v>372</v>
      </c>
    </row>
    <row r="93" spans="1:19" x14ac:dyDescent="0.35">
      <c r="A93" s="38" t="s">
        <v>92</v>
      </c>
      <c r="K93" s="38" t="s">
        <v>373</v>
      </c>
      <c r="L93" s="38" t="s">
        <v>374</v>
      </c>
    </row>
    <row r="94" spans="1:19" x14ac:dyDescent="0.35">
      <c r="A94" s="38" t="s">
        <v>91</v>
      </c>
      <c r="K94" s="38" t="s">
        <v>375</v>
      </c>
      <c r="L94" s="38" t="s">
        <v>376</v>
      </c>
      <c r="M94" s="38" t="s">
        <v>377</v>
      </c>
      <c r="N94" s="38" t="s">
        <v>378</v>
      </c>
      <c r="O94" s="38" t="s">
        <v>379</v>
      </c>
      <c r="P94" s="38" t="s">
        <v>380</v>
      </c>
    </row>
    <row r="95" spans="1:19" x14ac:dyDescent="0.35">
      <c r="A95" s="38" t="s">
        <v>92</v>
      </c>
    </row>
    <row r="96" spans="1:19" x14ac:dyDescent="0.35">
      <c r="A96" s="38" t="s">
        <v>91</v>
      </c>
      <c r="F96" s="38" t="s">
        <v>68</v>
      </c>
      <c r="G96" s="38" t="s">
        <v>381</v>
      </c>
      <c r="H96" s="38" t="s">
        <v>382</v>
      </c>
      <c r="I96" s="38" t="s">
        <v>383</v>
      </c>
      <c r="J96" s="38" t="s">
        <v>384</v>
      </c>
      <c r="Q96" s="38" t="s">
        <v>385</v>
      </c>
      <c r="R96" s="38" t="s">
        <v>386</v>
      </c>
      <c r="S96" s="38" t="s">
        <v>387</v>
      </c>
    </row>
    <row r="97" spans="1:19" x14ac:dyDescent="0.35">
      <c r="A97" s="38" t="s">
        <v>92</v>
      </c>
      <c r="K97" s="38" t="s">
        <v>388</v>
      </c>
      <c r="L97" s="38" t="s">
        <v>389</v>
      </c>
    </row>
    <row r="98" spans="1:19" x14ac:dyDescent="0.35">
      <c r="A98" s="38" t="s">
        <v>91</v>
      </c>
      <c r="K98" s="38" t="s">
        <v>390</v>
      </c>
      <c r="L98" s="38" t="s">
        <v>391</v>
      </c>
      <c r="M98" s="38" t="s">
        <v>392</v>
      </c>
      <c r="N98" s="38" t="s">
        <v>393</v>
      </c>
      <c r="O98" s="38" t="s">
        <v>394</v>
      </c>
      <c r="P98" s="38" t="s">
        <v>395</v>
      </c>
    </row>
    <row r="99" spans="1:19" x14ac:dyDescent="0.35">
      <c r="A99" s="38" t="s">
        <v>92</v>
      </c>
    </row>
    <row r="100" spans="1:19" x14ac:dyDescent="0.35">
      <c r="A100" s="38" t="s">
        <v>91</v>
      </c>
      <c r="F100" s="38" t="s">
        <v>68</v>
      </c>
      <c r="G100" s="38" t="s">
        <v>396</v>
      </c>
      <c r="H100" s="38" t="s">
        <v>397</v>
      </c>
      <c r="I100" s="38" t="s">
        <v>398</v>
      </c>
      <c r="J100" s="38" t="s">
        <v>399</v>
      </c>
      <c r="Q100" s="38" t="s">
        <v>400</v>
      </c>
      <c r="R100" s="38" t="s">
        <v>401</v>
      </c>
      <c r="S100" s="38" t="s">
        <v>402</v>
      </c>
    </row>
    <row r="101" spans="1:19" x14ac:dyDescent="0.35">
      <c r="A101" s="38" t="s">
        <v>92</v>
      </c>
      <c r="K101" s="38" t="s">
        <v>403</v>
      </c>
      <c r="L101" s="38" t="s">
        <v>404</v>
      </c>
    </row>
    <row r="102" spans="1:19" x14ac:dyDescent="0.35">
      <c r="A102" s="38" t="s">
        <v>91</v>
      </c>
      <c r="K102" s="38" t="s">
        <v>405</v>
      </c>
      <c r="L102" s="38" t="s">
        <v>406</v>
      </c>
      <c r="M102" s="38" t="s">
        <v>407</v>
      </c>
      <c r="N102" s="38" t="s">
        <v>408</v>
      </c>
      <c r="O102" s="38" t="s">
        <v>409</v>
      </c>
      <c r="P102" s="38" t="s">
        <v>410</v>
      </c>
    </row>
    <row r="103" spans="1:19" x14ac:dyDescent="0.35">
      <c r="A103" s="38" t="s">
        <v>92</v>
      </c>
    </row>
    <row r="104" spans="1:19" x14ac:dyDescent="0.35">
      <c r="A104" s="38" t="s">
        <v>91</v>
      </c>
      <c r="F104" s="38" t="s">
        <v>68</v>
      </c>
      <c r="G104" s="38" t="s">
        <v>411</v>
      </c>
      <c r="H104" s="38" t="s">
        <v>412</v>
      </c>
      <c r="I104" s="38" t="s">
        <v>413</v>
      </c>
      <c r="J104" s="38" t="s">
        <v>414</v>
      </c>
      <c r="Q104" s="38" t="s">
        <v>415</v>
      </c>
      <c r="R104" s="38" t="s">
        <v>416</v>
      </c>
      <c r="S104" s="38" t="s">
        <v>417</v>
      </c>
    </row>
    <row r="105" spans="1:19" x14ac:dyDescent="0.35">
      <c r="A105" s="38" t="s">
        <v>92</v>
      </c>
      <c r="K105" s="38" t="s">
        <v>418</v>
      </c>
      <c r="L105" s="38" t="s">
        <v>419</v>
      </c>
    </row>
    <row r="106" spans="1:19" x14ac:dyDescent="0.35">
      <c r="A106" s="38" t="s">
        <v>91</v>
      </c>
      <c r="K106" s="38" t="s">
        <v>420</v>
      </c>
      <c r="L106" s="38" t="s">
        <v>421</v>
      </c>
      <c r="M106" s="38" t="s">
        <v>422</v>
      </c>
      <c r="N106" s="38" t="s">
        <v>423</v>
      </c>
      <c r="O106" s="38" t="s">
        <v>424</v>
      </c>
      <c r="P106" s="38" t="s">
        <v>425</v>
      </c>
    </row>
    <row r="107" spans="1:19" x14ac:dyDescent="0.35">
      <c r="A107" s="38" t="s">
        <v>92</v>
      </c>
    </row>
    <row r="108" spans="1:19" x14ac:dyDescent="0.35">
      <c r="A108" s="38" t="s">
        <v>91</v>
      </c>
      <c r="F108" s="38" t="s">
        <v>68</v>
      </c>
      <c r="G108" s="38" t="s">
        <v>426</v>
      </c>
      <c r="H108" s="38" t="s">
        <v>427</v>
      </c>
      <c r="I108" s="38" t="s">
        <v>428</v>
      </c>
      <c r="J108" s="38" t="s">
        <v>429</v>
      </c>
      <c r="Q108" s="38" t="s">
        <v>430</v>
      </c>
      <c r="R108" s="38" t="s">
        <v>431</v>
      </c>
      <c r="S108" s="38" t="s">
        <v>432</v>
      </c>
    </row>
    <row r="109" spans="1:19" x14ac:dyDescent="0.35">
      <c r="A109" s="38" t="s">
        <v>92</v>
      </c>
      <c r="K109" s="38" t="s">
        <v>433</v>
      </c>
      <c r="L109" s="38" t="s">
        <v>434</v>
      </c>
    </row>
    <row r="110" spans="1:19" x14ac:dyDescent="0.35">
      <c r="A110" s="38" t="s">
        <v>91</v>
      </c>
      <c r="K110" s="38" t="s">
        <v>435</v>
      </c>
      <c r="L110" s="38" t="s">
        <v>436</v>
      </c>
      <c r="M110" s="38" t="s">
        <v>437</v>
      </c>
      <c r="N110" s="38" t="s">
        <v>438</v>
      </c>
      <c r="O110" s="38" t="s">
        <v>439</v>
      </c>
      <c r="P110" s="38" t="s">
        <v>440</v>
      </c>
    </row>
    <row r="111" spans="1:19" x14ac:dyDescent="0.35">
      <c r="A111" s="38" t="s">
        <v>92</v>
      </c>
    </row>
    <row r="112" spans="1:19" x14ac:dyDescent="0.35">
      <c r="F112" s="38" t="s">
        <v>39</v>
      </c>
      <c r="J112" s="38" t="s">
        <v>84</v>
      </c>
      <c r="P112" s="38" t="s">
        <v>85</v>
      </c>
    </row>
    <row r="113" spans="1:16" x14ac:dyDescent="0.35">
      <c r="A113" s="38" t="s">
        <v>8</v>
      </c>
    </row>
    <row r="114" spans="1:16" x14ac:dyDescent="0.35">
      <c r="F114" s="38" t="s">
        <v>9</v>
      </c>
      <c r="J114" s="38" t="s">
        <v>441</v>
      </c>
      <c r="P114" s="38" t="s">
        <v>442</v>
      </c>
    </row>
    <row r="118" spans="1:16" x14ac:dyDescent="0.35">
      <c r="P118" s="38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Options</vt:lpstr>
      <vt:lpstr>Animate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Costa</dc:creator>
  <cp:lastModifiedBy>Paul Smith</cp:lastModifiedBy>
  <cp:lastPrinted>2020-07-06T20:00:31Z</cp:lastPrinted>
  <dcterms:created xsi:type="dcterms:W3CDTF">2019-05-30T21:29:57Z</dcterms:created>
  <dcterms:modified xsi:type="dcterms:W3CDTF">2025-01-03T15:59:41Z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1033</vt:lpwstr>
  </property>
</Properties>
</file>